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8_{7D9437E0-D389-403D-A4C9-361BBEE6D46B}" xr6:coauthVersionLast="45" xr6:coauthVersionMax="45" xr10:uidLastSave="{00000000-0000-0000-0000-000000000000}"/>
  <bookViews>
    <workbookView xWindow="0" yWindow="0" windowWidth="28800" windowHeight="15600" tabRatio="601" xr2:uid="{00000000-000D-0000-FFFF-FFFF00000000}"/>
  </bookViews>
  <sheets>
    <sheet name="расписание" sheetId="4" r:id="rId1"/>
  </sheets>
  <definedNames>
    <definedName name="_xlnm.Print_Area" localSheetId="0">расписание!$A$1:$AF$88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4" l="1"/>
  <c r="J86" i="4"/>
  <c r="J85" i="4"/>
  <c r="J84" i="4"/>
  <c r="AF58" i="4" l="1"/>
  <c r="V78" i="4" l="1"/>
  <c r="V77" i="4"/>
  <c r="W77" i="4" s="1"/>
  <c r="P75" i="4"/>
  <c r="Q75" i="4"/>
  <c r="R75" i="4" s="1"/>
  <c r="U75" i="4"/>
  <c r="V75" i="4"/>
  <c r="P76" i="4"/>
  <c r="Q76" i="4"/>
  <c r="U76" i="4"/>
  <c r="V76" i="4"/>
  <c r="V74" i="4"/>
  <c r="Q74" i="4"/>
  <c r="P74" i="4"/>
  <c r="U74" i="4"/>
  <c r="I81" i="4"/>
  <c r="W78" i="4"/>
  <c r="R78" i="4"/>
  <c r="W76" i="4"/>
  <c r="B21" i="4"/>
  <c r="B20" i="4"/>
  <c r="B18" i="4"/>
  <c r="B19" i="4"/>
  <c r="B17" i="4"/>
  <c r="W74" i="4" l="1"/>
  <c r="W75" i="4"/>
  <c r="R76" i="4"/>
  <c r="J18" i="4" l="1"/>
  <c r="K18" i="4" s="1"/>
  <c r="J17" i="4"/>
  <c r="K17" i="4" s="1"/>
  <c r="L17" i="4" s="1"/>
  <c r="M17" i="4" s="1"/>
  <c r="N17" i="4" s="1"/>
  <c r="O17" i="4" s="1"/>
  <c r="P17" i="4" s="1"/>
  <c r="Q17" i="4" s="1"/>
  <c r="R17" i="4" s="1"/>
  <c r="S17" i="4" s="1"/>
  <c r="T17" i="4" s="1"/>
  <c r="U17" i="4" s="1"/>
  <c r="V17" i="4" s="1"/>
  <c r="W17" i="4" s="1"/>
  <c r="X17" i="4" s="1"/>
  <c r="Y17" i="4" s="1"/>
  <c r="Z17" i="4" s="1"/>
  <c r="AA17" i="4" l="1"/>
  <c r="AB17" i="4" s="1"/>
  <c r="AC17" i="4" s="1"/>
  <c r="AD17" i="4" s="1"/>
  <c r="AE17" i="4" s="1"/>
  <c r="AF17" i="4" s="1"/>
  <c r="D26" i="4" s="1"/>
  <c r="L18" i="4"/>
  <c r="M18" i="4" s="1"/>
  <c r="E26" i="4" l="1"/>
  <c r="F26" i="4" s="1"/>
  <c r="G26" i="4" s="1"/>
  <c r="H26" i="4" s="1"/>
  <c r="I26" i="4" s="1"/>
  <c r="J26" i="4" s="1"/>
  <c r="K26" i="4" s="1"/>
  <c r="L26" i="4" s="1"/>
  <c r="J19" i="4"/>
  <c r="F74" i="4" l="1"/>
  <c r="M26" i="4"/>
  <c r="N26" i="4" s="1"/>
  <c r="O26" i="4" s="1"/>
  <c r="P26" i="4" s="1"/>
  <c r="Q26" i="4" s="1"/>
  <c r="R26" i="4" s="1"/>
  <c r="K19" i="4"/>
  <c r="L19" i="4" s="1"/>
  <c r="M19" i="4" s="1"/>
  <c r="E21" i="4"/>
  <c r="F21" i="4" s="1"/>
  <c r="G21" i="4" s="1"/>
  <c r="H21" i="4" s="1"/>
  <c r="I21" i="4" s="1"/>
  <c r="J21" i="4" s="1"/>
  <c r="E20" i="4"/>
  <c r="F20" i="4" s="1"/>
  <c r="G20" i="4" s="1"/>
  <c r="H20" i="4" s="1"/>
  <c r="I20" i="4" s="1"/>
  <c r="J20" i="4" s="1"/>
  <c r="K20" i="4" s="1"/>
  <c r="L20" i="4" s="1"/>
  <c r="M20" i="4" s="1"/>
  <c r="S26" i="4" l="1"/>
  <c r="T26" i="4" s="1"/>
  <c r="U26" i="4" s="1"/>
  <c r="V26" i="4" s="1"/>
  <c r="W26" i="4" s="1"/>
  <c r="X26" i="4" s="1"/>
  <c r="Y26" i="4" s="1"/>
  <c r="K21" i="4"/>
  <c r="L21" i="4" s="1"/>
  <c r="M21" i="4" s="1"/>
  <c r="Z26" i="4" l="1"/>
  <c r="AA26" i="4" s="1"/>
  <c r="AB26" i="4" s="1"/>
  <c r="AC26" i="4" s="1"/>
  <c r="AD26" i="4" s="1"/>
  <c r="AE26" i="4" s="1"/>
  <c r="D35" i="4" s="1"/>
  <c r="L59" i="4"/>
  <c r="E35" i="4" l="1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R77" i="4"/>
  <c r="W79" i="4"/>
  <c r="R74" i="4"/>
  <c r="R79" i="4" s="1"/>
  <c r="C68" i="4"/>
  <c r="C67" i="4"/>
  <c r="C66" i="4"/>
  <c r="C65" i="4"/>
  <c r="C64" i="4"/>
  <c r="B30" i="4"/>
  <c r="B39" i="4" s="1"/>
  <c r="B48" i="4" s="1"/>
  <c r="B29" i="4"/>
  <c r="B38" i="4" s="1"/>
  <c r="B47" i="4" s="1"/>
  <c r="I74" i="4" l="1"/>
  <c r="P35" i="4"/>
  <c r="Q35" i="4" s="1"/>
  <c r="R35" i="4" s="1"/>
  <c r="S35" i="4" s="1"/>
  <c r="T35" i="4" s="1"/>
  <c r="U35" i="4" s="1"/>
  <c r="V35" i="4" s="1"/>
  <c r="W35" i="4" s="1"/>
  <c r="X35" i="4" s="1"/>
  <c r="Y35" i="4" s="1"/>
  <c r="N18" i="4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N19" i="4"/>
  <c r="O19" i="4" s="1"/>
  <c r="P19" i="4" s="1"/>
  <c r="Q19" i="4" s="1"/>
  <c r="R19" i="4" s="1"/>
  <c r="S19" i="4" s="1"/>
  <c r="N21" i="4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Z21" i="4" s="1"/>
  <c r="AA21" i="4" s="1"/>
  <c r="AB21" i="4" s="1"/>
  <c r="AC21" i="4" s="1"/>
  <c r="AD21" i="4" s="1"/>
  <c r="AE21" i="4" s="1"/>
  <c r="AF21" i="4" s="1"/>
  <c r="D30" i="4" s="1"/>
  <c r="E30" i="4" s="1"/>
  <c r="F30" i="4" s="1"/>
  <c r="G30" i="4" s="1"/>
  <c r="H30" i="4" s="1"/>
  <c r="I30" i="4" s="1"/>
  <c r="J30" i="4" s="1"/>
  <c r="K30" i="4" s="1"/>
  <c r="L30" i="4" s="1"/>
  <c r="N20" i="4"/>
  <c r="O20" i="4" s="1"/>
  <c r="P20" i="4" s="1"/>
  <c r="Q20" i="4" s="1"/>
  <c r="R20" i="4" s="1"/>
  <c r="S20" i="4" s="1"/>
  <c r="T20" i="4" s="1"/>
  <c r="U20" i="4" s="1"/>
  <c r="V20" i="4" s="1"/>
  <c r="W20" i="4" s="1"/>
  <c r="X20" i="4" s="1"/>
  <c r="Y20" i="4" s="1"/>
  <c r="Z20" i="4" s="1"/>
  <c r="B27" i="4"/>
  <c r="B36" i="4" s="1"/>
  <c r="B45" i="4" s="1"/>
  <c r="C75" i="4" s="1"/>
  <c r="B26" i="4"/>
  <c r="B35" i="4" s="1"/>
  <c r="B44" i="4" s="1"/>
  <c r="B64" i="4" s="1"/>
  <c r="B28" i="4"/>
  <c r="B37" i="4" s="1"/>
  <c r="B46" i="4" s="1"/>
  <c r="C76" i="4" s="1"/>
  <c r="B68" i="4"/>
  <c r="C78" i="4"/>
  <c r="B67" i="4"/>
  <c r="C77" i="4"/>
  <c r="T19" i="4" l="1"/>
  <c r="U19" i="4" s="1"/>
  <c r="V19" i="4" s="1"/>
  <c r="W19" i="4" s="1"/>
  <c r="X19" i="4" s="1"/>
  <c r="Y19" i="4" s="1"/>
  <c r="Z19" i="4" s="1"/>
  <c r="Z35" i="4"/>
  <c r="AA35" i="4" s="1"/>
  <c r="AB35" i="4" s="1"/>
  <c r="AC35" i="4" s="1"/>
  <c r="AD35" i="4" s="1"/>
  <c r="AE35" i="4" s="1"/>
  <c r="D44" i="4" s="1"/>
  <c r="E44" i="4" s="1"/>
  <c r="F44" i="4" s="1"/>
  <c r="G44" i="4" s="1"/>
  <c r="H44" i="4" s="1"/>
  <c r="I44" i="4" s="1"/>
  <c r="J44" i="4" s="1"/>
  <c r="K44" i="4" s="1"/>
  <c r="AA20" i="4"/>
  <c r="AB20" i="4" s="1"/>
  <c r="AC20" i="4" s="1"/>
  <c r="AD20" i="4" s="1"/>
  <c r="AE20" i="4" s="1"/>
  <c r="AF20" i="4" s="1"/>
  <c r="D29" i="4" s="1"/>
  <c r="AB18" i="4"/>
  <c r="AC18" i="4" s="1"/>
  <c r="AD18" i="4" s="1"/>
  <c r="AE18" i="4" s="1"/>
  <c r="AF18" i="4" s="1"/>
  <c r="D27" i="4" s="1"/>
  <c r="F78" i="4"/>
  <c r="B65" i="4"/>
  <c r="C74" i="4"/>
  <c r="B66" i="4"/>
  <c r="E29" i="4" l="1"/>
  <c r="F29" i="4" s="1"/>
  <c r="G29" i="4" s="1"/>
  <c r="H29" i="4" s="1"/>
  <c r="I29" i="4" s="1"/>
  <c r="J29" i="4" s="1"/>
  <c r="K29" i="4" s="1"/>
  <c r="L44" i="4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19" i="4"/>
  <c r="AB19" i="4" s="1"/>
  <c r="AC19" i="4" s="1"/>
  <c r="AD19" i="4" s="1"/>
  <c r="AE19" i="4" s="1"/>
  <c r="AF19" i="4" s="1"/>
  <c r="D28" i="4" s="1"/>
  <c r="E27" i="4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M30" i="4"/>
  <c r="N30" i="4" s="1"/>
  <c r="O30" i="4" s="1"/>
  <c r="P30" i="4" s="1"/>
  <c r="Q30" i="4" s="1"/>
  <c r="R30" i="4" s="1"/>
  <c r="K74" i="4"/>
  <c r="E28" i="4" l="1"/>
  <c r="F28" i="4" s="1"/>
  <c r="G28" i="4" s="1"/>
  <c r="H28" i="4" s="1"/>
  <c r="I28" i="4" s="1"/>
  <c r="J28" i="4" s="1"/>
  <c r="K28" i="4" s="1"/>
  <c r="L28" i="4" s="1"/>
  <c r="G74" i="4"/>
  <c r="AA44" i="4"/>
  <c r="AB44" i="4" s="1"/>
  <c r="AC44" i="4" s="1"/>
  <c r="AD44" i="4" s="1"/>
  <c r="AE44" i="4" s="1"/>
  <c r="D64" i="4" s="1"/>
  <c r="L29" i="4"/>
  <c r="M29" i="4" s="1"/>
  <c r="N29" i="4" s="1"/>
  <c r="O29" i="4" s="1"/>
  <c r="P29" i="4" s="1"/>
  <c r="Q29" i="4" s="1"/>
  <c r="R29" i="4" s="1"/>
  <c r="S29" i="4" s="1"/>
  <c r="S30" i="4"/>
  <c r="T30" i="4" s="1"/>
  <c r="U30" i="4" s="1"/>
  <c r="V30" i="4" s="1"/>
  <c r="W30" i="4" s="1"/>
  <c r="X30" i="4" s="1"/>
  <c r="Y30" i="4" s="1"/>
  <c r="F75" i="4"/>
  <c r="AA27" i="4"/>
  <c r="AB27" i="4" s="1"/>
  <c r="AC27" i="4" s="1"/>
  <c r="AD27" i="4" s="1"/>
  <c r="AE27" i="4" s="1"/>
  <c r="D36" i="4" s="1"/>
  <c r="F77" i="4" l="1"/>
  <c r="T29" i="4"/>
  <c r="U29" i="4" s="1"/>
  <c r="V29" i="4" s="1"/>
  <c r="W29" i="4" s="1"/>
  <c r="X29" i="4" s="1"/>
  <c r="Y29" i="4" s="1"/>
  <c r="Z29" i="4" s="1"/>
  <c r="AA29" i="4" s="1"/>
  <c r="AB29" i="4" s="1"/>
  <c r="AC29" i="4" s="1"/>
  <c r="AD29" i="4" s="1"/>
  <c r="AE29" i="4" s="1"/>
  <c r="D38" i="4" s="1"/>
  <c r="E38" i="4" s="1"/>
  <c r="F38" i="4" s="1"/>
  <c r="G38" i="4" s="1"/>
  <c r="H38" i="4" s="1"/>
  <c r="Z30" i="4"/>
  <c r="AA30" i="4" s="1"/>
  <c r="AB30" i="4" s="1"/>
  <c r="AC30" i="4" s="1"/>
  <c r="AD30" i="4" s="1"/>
  <c r="AE30" i="4" s="1"/>
  <c r="D39" i="4" s="1"/>
  <c r="E39" i="4" s="1"/>
  <c r="F39" i="4" s="1"/>
  <c r="G39" i="4" s="1"/>
  <c r="H39" i="4" s="1"/>
  <c r="F76" i="4"/>
  <c r="M28" i="4"/>
  <c r="N28" i="4" s="1"/>
  <c r="O28" i="4" s="1"/>
  <c r="P28" i="4" s="1"/>
  <c r="Q28" i="4" s="1"/>
  <c r="R28" i="4" s="1"/>
  <c r="E64" i="4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P64" i="4" s="1"/>
  <c r="Q64" i="4" s="1"/>
  <c r="R64" i="4" s="1"/>
  <c r="S64" i="4" s="1"/>
  <c r="T64" i="4" s="1"/>
  <c r="AF64" i="4" s="1"/>
  <c r="D74" i="4" s="1"/>
  <c r="L74" i="4" s="1"/>
  <c r="M74" i="4" s="1"/>
  <c r="E36" i="4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I39" i="4" l="1"/>
  <c r="J39" i="4" s="1"/>
  <c r="K39" i="4" s="1"/>
  <c r="I78" i="4"/>
  <c r="K78" i="4" s="1"/>
  <c r="S28" i="4"/>
  <c r="T28" i="4" s="1"/>
  <c r="U28" i="4" s="1"/>
  <c r="V28" i="4" s="1"/>
  <c r="W28" i="4" s="1"/>
  <c r="X28" i="4" s="1"/>
  <c r="Y28" i="4" s="1"/>
  <c r="Z28" i="4" s="1"/>
  <c r="AA28" i="4" s="1"/>
  <c r="AB28" i="4" s="1"/>
  <c r="AC28" i="4" s="1"/>
  <c r="AD28" i="4" s="1"/>
  <c r="AE28" i="4" s="1"/>
  <c r="D37" i="4" s="1"/>
  <c r="E37" i="4" s="1"/>
  <c r="F37" i="4" s="1"/>
  <c r="G37" i="4" s="1"/>
  <c r="H37" i="4" s="1"/>
  <c r="I37" i="4" s="1"/>
  <c r="J37" i="4" s="1"/>
  <c r="K37" i="4" s="1"/>
  <c r="I38" i="4"/>
  <c r="J38" i="4" s="1"/>
  <c r="K38" i="4" s="1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Y38" i="4" s="1"/>
  <c r="Z38" i="4" s="1"/>
  <c r="AA38" i="4" s="1"/>
  <c r="AB38" i="4" s="1"/>
  <c r="AC38" i="4" s="1"/>
  <c r="AD38" i="4" s="1"/>
  <c r="AE38" i="4" s="1"/>
  <c r="D47" i="4" s="1"/>
  <c r="I77" i="4"/>
  <c r="K77" i="4" s="1"/>
  <c r="I75" i="4"/>
  <c r="K75" i="4" s="1"/>
  <c r="P36" i="4"/>
  <c r="Q36" i="4" s="1"/>
  <c r="R36" i="4" s="1"/>
  <c r="S36" i="4" s="1"/>
  <c r="T36" i="4" s="1"/>
  <c r="U36" i="4" s="1"/>
  <c r="V36" i="4" s="1"/>
  <c r="W36" i="4" s="1"/>
  <c r="X36" i="4" s="1"/>
  <c r="Y36" i="4" s="1"/>
  <c r="L37" i="4" l="1"/>
  <c r="M37" i="4" s="1"/>
  <c r="N37" i="4" s="1"/>
  <c r="O37" i="4" s="1"/>
  <c r="E47" i="4"/>
  <c r="F47" i="4" s="1"/>
  <c r="G47" i="4" s="1"/>
  <c r="H47" i="4" s="1"/>
  <c r="I47" i="4" s="1"/>
  <c r="J47" i="4" s="1"/>
  <c r="K47" i="4" s="1"/>
  <c r="L39" i="4"/>
  <c r="M39" i="4" s="1"/>
  <c r="N39" i="4" s="1"/>
  <c r="O39" i="4" s="1"/>
  <c r="P39" i="4" s="1"/>
  <c r="Q39" i="4" s="1"/>
  <c r="R39" i="4" s="1"/>
  <c r="Z36" i="4"/>
  <c r="AA36" i="4" s="1"/>
  <c r="AB36" i="4" s="1"/>
  <c r="AC36" i="4" s="1"/>
  <c r="AD36" i="4" s="1"/>
  <c r="AE36" i="4" s="1"/>
  <c r="D45" i="4" s="1"/>
  <c r="E45" i="4" s="1"/>
  <c r="F45" i="4" s="1"/>
  <c r="G45" i="4" s="1"/>
  <c r="H45" i="4" s="1"/>
  <c r="I45" i="4" s="1"/>
  <c r="J45" i="4" s="1"/>
  <c r="K45" i="4" s="1"/>
  <c r="S39" i="4" l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D48" i="4" s="1"/>
  <c r="E48" i="4" s="1"/>
  <c r="F48" i="4" s="1"/>
  <c r="G48" i="4" s="1"/>
  <c r="H48" i="4" s="1"/>
  <c r="I48" i="4" s="1"/>
  <c r="J48" i="4" s="1"/>
  <c r="K48" i="4" s="1"/>
  <c r="L48" i="4" s="1"/>
  <c r="M48" i="4" s="1"/>
  <c r="N48" i="4" s="1"/>
  <c r="O48" i="4" s="1"/>
  <c r="P48" i="4" s="1"/>
  <c r="Q48" i="4" s="1"/>
  <c r="R48" i="4" s="1"/>
  <c r="S48" i="4" s="1"/>
  <c r="L47" i="4"/>
  <c r="M47" i="4" s="1"/>
  <c r="N47" i="4" s="1"/>
  <c r="O47" i="4" s="1"/>
  <c r="P47" i="4" s="1"/>
  <c r="Q47" i="4" s="1"/>
  <c r="R47" i="4" s="1"/>
  <c r="S47" i="4" s="1"/>
  <c r="T47" i="4" s="1"/>
  <c r="U47" i="4" s="1"/>
  <c r="V47" i="4" s="1"/>
  <c r="W47" i="4" s="1"/>
  <c r="X47" i="4" s="1"/>
  <c r="Y47" i="4" s="1"/>
  <c r="Z47" i="4" s="1"/>
  <c r="AA47" i="4" s="1"/>
  <c r="AB47" i="4" s="1"/>
  <c r="AC47" i="4" s="1"/>
  <c r="AD47" i="4" s="1"/>
  <c r="AE47" i="4" s="1"/>
  <c r="D67" i="4" s="1"/>
  <c r="E67" i="4" s="1"/>
  <c r="F67" i="4" s="1"/>
  <c r="G67" i="4" s="1"/>
  <c r="H67" i="4" s="1"/>
  <c r="I67" i="4" s="1"/>
  <c r="J67" i="4" s="1"/>
  <c r="K67" i="4" s="1"/>
  <c r="L67" i="4" s="1"/>
  <c r="M67" i="4" s="1"/>
  <c r="N67" i="4" s="1"/>
  <c r="O67" i="4" s="1"/>
  <c r="AF67" i="4" s="1"/>
  <c r="D77" i="4" s="1"/>
  <c r="P37" i="4"/>
  <c r="Q37" i="4" s="1"/>
  <c r="R37" i="4" s="1"/>
  <c r="S37" i="4" s="1"/>
  <c r="T37" i="4" s="1"/>
  <c r="U37" i="4" s="1"/>
  <c r="V37" i="4" s="1"/>
  <c r="W37" i="4" s="1"/>
  <c r="X37" i="4" s="1"/>
  <c r="Y37" i="4" s="1"/>
  <c r="I76" i="4"/>
  <c r="K76" i="4" s="1"/>
  <c r="L45" i="4"/>
  <c r="M45" i="4" s="1"/>
  <c r="N45" i="4" s="1"/>
  <c r="O45" i="4" s="1"/>
  <c r="P45" i="4" s="1"/>
  <c r="Q45" i="4" s="1"/>
  <c r="R45" i="4" s="1"/>
  <c r="S45" i="4" s="1"/>
  <c r="T48" i="4" l="1"/>
  <c r="U48" i="4" s="1"/>
  <c r="V48" i="4" s="1"/>
  <c r="W48" i="4" s="1"/>
  <c r="X48" i="4" s="1"/>
  <c r="Y48" i="4" s="1"/>
  <c r="Z48" i="4" s="1"/>
  <c r="AA48" i="4" s="1"/>
  <c r="AB48" i="4" s="1"/>
  <c r="AC48" i="4" s="1"/>
  <c r="AD48" i="4" s="1"/>
  <c r="AE48" i="4" s="1"/>
  <c r="D68" i="4" s="1"/>
  <c r="E68" i="4" s="1"/>
  <c r="F68" i="4" s="1"/>
  <c r="G68" i="4" s="1"/>
  <c r="H68" i="4" s="1"/>
  <c r="I68" i="4" s="1"/>
  <c r="J68" i="4" s="1"/>
  <c r="K68" i="4" s="1"/>
  <c r="L68" i="4" s="1"/>
  <c r="M68" i="4" s="1"/>
  <c r="N68" i="4" s="1"/>
  <c r="O68" i="4" s="1"/>
  <c r="AF68" i="4" s="1"/>
  <c r="D78" i="4" s="1"/>
  <c r="L78" i="4" s="1"/>
  <c r="M78" i="4" s="1"/>
  <c r="G78" i="4"/>
  <c r="Z37" i="4"/>
  <c r="AA37" i="4" s="1"/>
  <c r="AB37" i="4" s="1"/>
  <c r="AC37" i="4" s="1"/>
  <c r="AD37" i="4" s="1"/>
  <c r="AE37" i="4" s="1"/>
  <c r="D46" i="4" s="1"/>
  <c r="G77" i="4"/>
  <c r="L77" i="4" s="1"/>
  <c r="M77" i="4" s="1"/>
  <c r="G75" i="4"/>
  <c r="T45" i="4"/>
  <c r="U45" i="4" s="1"/>
  <c r="V45" i="4" s="1"/>
  <c r="W45" i="4" s="1"/>
  <c r="X45" i="4" s="1"/>
  <c r="Y45" i="4" s="1"/>
  <c r="E46" i="4" l="1"/>
  <c r="F46" i="4" s="1"/>
  <c r="G46" i="4" s="1"/>
  <c r="H46" i="4" s="1"/>
  <c r="I46" i="4" s="1"/>
  <c r="J46" i="4" s="1"/>
  <c r="K46" i="4" s="1"/>
  <c r="Z45" i="4"/>
  <c r="AA45" i="4" s="1"/>
  <c r="AB45" i="4" s="1"/>
  <c r="AC45" i="4" s="1"/>
  <c r="AD45" i="4" s="1"/>
  <c r="AE45" i="4" s="1"/>
  <c r="D65" i="4" s="1"/>
  <c r="L46" i="4" l="1"/>
  <c r="M46" i="4" s="1"/>
  <c r="N46" i="4" s="1"/>
  <c r="O46" i="4" s="1"/>
  <c r="P46" i="4" s="1"/>
  <c r="Q46" i="4" s="1"/>
  <c r="R46" i="4" s="1"/>
  <c r="S46" i="4" s="1"/>
  <c r="T46" i="4" s="1"/>
  <c r="U46" i="4" s="1"/>
  <c r="V46" i="4" s="1"/>
  <c r="W46" i="4" s="1"/>
  <c r="X46" i="4" s="1"/>
  <c r="Y46" i="4" s="1"/>
  <c r="Z46" i="4" s="1"/>
  <c r="E65" i="4"/>
  <c r="F65" i="4" s="1"/>
  <c r="G65" i="4" s="1"/>
  <c r="H65" i="4" s="1"/>
  <c r="I65" i="4" s="1"/>
  <c r="J65" i="4" s="1"/>
  <c r="K65" i="4" s="1"/>
  <c r="L65" i="4" l="1"/>
  <c r="M65" i="4" s="1"/>
  <c r="N65" i="4" s="1"/>
  <c r="O65" i="4" s="1"/>
  <c r="P65" i="4" s="1"/>
  <c r="Q65" i="4" s="1"/>
  <c r="R65" i="4" s="1"/>
  <c r="S65" i="4" s="1"/>
  <c r="T65" i="4" s="1"/>
  <c r="AF65" i="4" s="1"/>
  <c r="D75" i="4" s="1"/>
  <c r="L75" i="4" s="1"/>
  <c r="M75" i="4" s="1"/>
  <c r="AA46" i="4"/>
  <c r="AB46" i="4" s="1"/>
  <c r="AC46" i="4" s="1"/>
  <c r="AD46" i="4" s="1"/>
  <c r="AE46" i="4" s="1"/>
  <c r="D66" i="4" s="1"/>
  <c r="G76" i="4"/>
  <c r="E66" i="4" l="1"/>
  <c r="F66" i="4" s="1"/>
  <c r="G66" i="4" s="1"/>
  <c r="H66" i="4" s="1"/>
  <c r="I66" i="4" s="1"/>
  <c r="J66" i="4" s="1"/>
  <c r="K66" i="4" s="1"/>
  <c r="L66" i="4" l="1"/>
  <c r="M66" i="4" s="1"/>
  <c r="N66" i="4" s="1"/>
  <c r="O66" i="4" s="1"/>
  <c r="P66" i="4" s="1"/>
  <c r="Q66" i="4" s="1"/>
  <c r="R66" i="4" s="1"/>
  <c r="S66" i="4" s="1"/>
  <c r="T66" i="4" s="1"/>
  <c r="AF66" i="4" s="1"/>
  <c r="D76" i="4" s="1"/>
  <c r="L76" i="4" s="1"/>
  <c r="M76" i="4" s="1"/>
  <c r="M79" i="4" s="1"/>
</calcChain>
</file>

<file path=xl/sharedStrings.xml><?xml version="1.0" encoding="utf-8"?>
<sst xmlns="http://schemas.openxmlformats.org/spreadsheetml/2006/main" count="172" uniqueCount="47">
  <si>
    <t>Плех</t>
  </si>
  <si>
    <t>Металлург</t>
  </si>
  <si>
    <t>из депо</t>
  </si>
  <si>
    <t>в депо</t>
  </si>
  <si>
    <t>рейсы</t>
  </si>
  <si>
    <t>время работы</t>
  </si>
  <si>
    <t>1 см</t>
  </si>
  <si>
    <t>2 см</t>
  </si>
  <si>
    <t>общее</t>
  </si>
  <si>
    <t>Мет</t>
  </si>
  <si>
    <t>смена</t>
  </si>
  <si>
    <t>обед</t>
  </si>
  <si>
    <t>пробег</t>
  </si>
  <si>
    <t>общий</t>
  </si>
  <si>
    <t>р.</t>
  </si>
  <si>
    <t>МВ</t>
  </si>
  <si>
    <t>сход</t>
  </si>
  <si>
    <t>м.</t>
  </si>
  <si>
    <t>доля</t>
  </si>
  <si>
    <t xml:space="preserve">депо - Мет - </t>
  </si>
  <si>
    <t xml:space="preserve">Мет - депо - </t>
  </si>
  <si>
    <t>части рейса</t>
  </si>
  <si>
    <t>км.</t>
  </si>
  <si>
    <t>общие</t>
  </si>
  <si>
    <t>Стадион "Металлург" - Демидовская Плотина - Кондитерская фабрика "Ясная Поляна"</t>
  </si>
  <si>
    <t>Комин</t>
  </si>
  <si>
    <t>Депо</t>
  </si>
  <si>
    <t>с ПЗВ</t>
  </si>
  <si>
    <t>Демид</t>
  </si>
  <si>
    <t>МАРШРУТ № 10</t>
  </si>
  <si>
    <t>Полик</t>
  </si>
  <si>
    <t>Расчет показателей маршрута</t>
  </si>
  <si>
    <t>ч.</t>
  </si>
  <si>
    <t>МКУ "ЦО ДТД города Тулы"</t>
  </si>
  <si>
    <t xml:space="preserve">________________ </t>
  </si>
  <si>
    <t>на время ремонта ул. Воздухофлотская</t>
  </si>
  <si>
    <t>с 20.05.2024г.</t>
  </si>
  <si>
    <t>MB</t>
  </si>
  <si>
    <t>Мет -MB - 10.19</t>
  </si>
  <si>
    <t>MB - Мет - 10.38</t>
  </si>
  <si>
    <t xml:space="preserve">депо - дем.пл.-МВ  </t>
  </si>
  <si>
    <t xml:space="preserve">МВ - дем.п.л - депо - </t>
  </si>
  <si>
    <t>Повседневное</t>
  </si>
  <si>
    <t>Утверждаю:</t>
  </si>
  <si>
    <t>Директор</t>
  </si>
  <si>
    <t>__________</t>
  </si>
  <si>
    <t>А.В.Решетов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</si>
</sst>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"/>
    <numFmt numFmtId="165" formatCode="0.0"/>
  </numFmts>
  <fonts count="13" x14ac:knownFonts="1">
    <font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14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20" fontId="3" fillId="0" borderId="0" xfId="0" applyNumberFormat="1" applyFont="1"/>
    <xf numFmtId="0" fontId="2" fillId="0" borderId="0" xfId="0" applyFont="1"/>
    <xf numFmtId="20" fontId="2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20" fontId="5" fillId="0" borderId="0" xfId="0" applyNumberFormat="1" applyFont="1"/>
    <xf numFmtId="0" fontId="5" fillId="0" borderId="0" xfId="0" applyFont="1" applyAlignment="1">
      <alignment horizontal="center"/>
    </xf>
    <xf numFmtId="20" fontId="8" fillId="0" borderId="0" xfId="0" applyNumberFormat="1" applyFont="1"/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0" xfId="0" applyFont="1"/>
    <xf numFmtId="20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64" fontId="2" fillId="0" borderId="2" xfId="0" applyNumberFormat="1" applyFont="1" applyBorder="1"/>
    <xf numFmtId="0" fontId="4" fillId="0" borderId="0" xfId="0" applyFont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0" xfId="0" applyFont="1"/>
    <xf numFmtId="2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20" fontId="4" fillId="0" borderId="0" xfId="0" applyNumberFormat="1" applyFont="1"/>
    <xf numFmtId="0" fontId="11" fillId="0" borderId="0" xfId="0" applyFont="1" applyAlignment="1">
      <alignment vertical="center"/>
    </xf>
    <xf numFmtId="20" fontId="12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4" fillId="0" borderId="4" xfId="0" applyNumberFormat="1" applyFont="1" applyBorder="1" applyAlignment="1">
      <alignment horizontal="center" vertical="center"/>
    </xf>
    <xf numFmtId="20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 vertical="center"/>
    </xf>
    <xf numFmtId="20" fontId="12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12" fillId="0" borderId="0" xfId="0" applyNumberFormat="1" applyFont="1"/>
    <xf numFmtId="49" fontId="4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2" fontId="5" fillId="0" borderId="0" xfId="0" applyNumberFormat="1" applyFont="1"/>
    <xf numFmtId="20" fontId="4" fillId="2" borderId="0" xfId="0" applyNumberFormat="1" applyFont="1" applyFill="1" applyAlignment="1">
      <alignment horizontal="center" vertical="center"/>
    </xf>
    <xf numFmtId="17" fontId="8" fillId="0" borderId="0" xfId="0" applyNumberFormat="1" applyFont="1"/>
    <xf numFmtId="0" fontId="8" fillId="0" borderId="0" xfId="0" applyFont="1"/>
    <xf numFmtId="2" fontId="8" fillId="0" borderId="0" xfId="0" applyNumberFormat="1" applyFont="1"/>
    <xf numFmtId="1" fontId="2" fillId="0" borderId="0" xfId="0" applyNumberFormat="1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8"/>
  <sheetViews>
    <sheetView tabSelected="1" topLeftCell="C49" zoomScale="85" zoomScaleNormal="85" workbookViewId="0">
      <selection activeCell="U60" sqref="U60"/>
    </sheetView>
  </sheetViews>
  <sheetFormatPr defaultRowHeight="12.75" x14ac:dyDescent="0.2"/>
  <cols>
    <col min="1" max="1" width="2.42578125" style="49" customWidth="1"/>
    <col min="2" max="3" width="6.140625" style="49" customWidth="1"/>
    <col min="4" max="4" width="6.140625" style="48" customWidth="1"/>
    <col min="5" max="10" width="6.140625" style="38" customWidth="1"/>
    <col min="11" max="17" width="6.140625" style="39" customWidth="1"/>
    <col min="18" max="18" width="6.140625" style="38" customWidth="1"/>
    <col min="19" max="19" width="6.140625" style="49" customWidth="1"/>
    <col min="20" max="20" width="6.140625" style="39" customWidth="1"/>
    <col min="21" max="22" width="6.85546875" style="39" customWidth="1"/>
    <col min="23" max="32" width="6.140625" style="39" customWidth="1"/>
    <col min="33" max="16384" width="9.140625" style="39"/>
  </cols>
  <sheetData>
    <row r="1" spans="1:34" s="31" customFormat="1" ht="18" customHeight="1" x14ac:dyDescent="0.2">
      <c r="A1" s="15"/>
      <c r="B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36"/>
      <c r="V1" s="36"/>
      <c r="W1" s="36"/>
      <c r="X1" s="36"/>
      <c r="Y1" s="16" t="s">
        <v>43</v>
      </c>
      <c r="Z1" s="1"/>
      <c r="AA1" s="16"/>
      <c r="AB1" s="16"/>
      <c r="AC1" s="16"/>
      <c r="AD1" s="36"/>
      <c r="AE1" s="36"/>
    </row>
    <row r="2" spans="1:34" s="31" customFormat="1" ht="18" customHeight="1" x14ac:dyDescent="0.2">
      <c r="A2" s="15"/>
      <c r="B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36"/>
      <c r="V2" s="36"/>
      <c r="W2" s="36"/>
      <c r="X2" s="36"/>
      <c r="Y2" s="16" t="s">
        <v>44</v>
      </c>
      <c r="Z2" s="16"/>
      <c r="AA2" s="16"/>
      <c r="AB2" s="16"/>
      <c r="AC2" s="16"/>
      <c r="AD2" s="1"/>
      <c r="AE2" s="36"/>
    </row>
    <row r="3" spans="1:34" s="31" customFormat="1" ht="18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6"/>
      <c r="V3" s="36"/>
      <c r="W3" s="36"/>
      <c r="X3" s="36"/>
      <c r="Y3" s="16" t="s">
        <v>33</v>
      </c>
      <c r="Z3" s="16"/>
      <c r="AA3" s="16"/>
      <c r="AB3" s="16"/>
      <c r="AC3" s="16"/>
      <c r="AD3" s="1"/>
      <c r="AE3" s="36"/>
    </row>
    <row r="4" spans="1:34" s="31" customFormat="1" ht="18" customHeight="1" x14ac:dyDescent="0.2">
      <c r="A4" s="15"/>
      <c r="B4" s="81"/>
      <c r="C4" s="81"/>
      <c r="D4" s="81"/>
      <c r="E4" s="8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6"/>
      <c r="V4" s="36"/>
      <c r="W4" s="36"/>
      <c r="X4" s="36"/>
      <c r="Y4" s="59" t="s">
        <v>45</v>
      </c>
      <c r="Z4" s="59"/>
      <c r="AA4" s="16" t="s">
        <v>46</v>
      </c>
      <c r="AB4" s="16"/>
      <c r="AC4" s="16"/>
      <c r="AD4" s="1"/>
      <c r="AE4" s="36"/>
    </row>
    <row r="5" spans="1:34" ht="18" customHeight="1" x14ac:dyDescent="0.2">
      <c r="A5" s="15"/>
      <c r="B5" s="81"/>
      <c r="C5" s="81"/>
      <c r="D5" s="81"/>
      <c r="E5" s="8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6"/>
      <c r="V5" s="36"/>
      <c r="W5" s="36"/>
      <c r="X5" s="36"/>
      <c r="Y5" s="16" t="s">
        <v>34</v>
      </c>
      <c r="Z5" s="37"/>
      <c r="AA5" s="37"/>
      <c r="AB5" s="37"/>
      <c r="AC5" s="37"/>
      <c r="AD5" s="37"/>
      <c r="AE5" s="38"/>
    </row>
    <row r="6" spans="1:34" s="31" customFormat="1" ht="18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6"/>
      <c r="V6" s="36"/>
      <c r="W6" s="36"/>
      <c r="X6" s="36"/>
      <c r="Y6" s="16"/>
      <c r="Z6" s="33"/>
      <c r="AA6" s="33"/>
      <c r="AB6" s="33"/>
      <c r="AC6" s="33"/>
      <c r="AD6" s="33"/>
      <c r="AE6" s="36"/>
    </row>
    <row r="7" spans="1:34" s="31" customFormat="1" ht="13.5" customHeight="1" x14ac:dyDescent="0.25">
      <c r="A7" s="40"/>
      <c r="B7" s="40"/>
      <c r="C7" s="41"/>
      <c r="D7" s="42"/>
      <c r="E7" s="42"/>
      <c r="F7" s="36"/>
      <c r="G7" s="36"/>
      <c r="H7" s="36"/>
      <c r="I7" s="36"/>
      <c r="J7" s="36"/>
      <c r="K7" s="36"/>
      <c r="L7" s="36"/>
      <c r="M7" s="42"/>
      <c r="N7" s="36"/>
      <c r="O7" s="36"/>
      <c r="P7" s="27"/>
      <c r="Q7" s="1"/>
      <c r="R7" s="27"/>
      <c r="S7" s="27"/>
      <c r="T7" s="27"/>
      <c r="U7" s="27"/>
      <c r="V7" s="1"/>
      <c r="W7" s="1"/>
      <c r="X7" s="1"/>
      <c r="Y7" s="58"/>
      <c r="Z7" s="58"/>
      <c r="AA7" s="58"/>
      <c r="AB7" s="58"/>
      <c r="AC7" s="16"/>
      <c r="AD7" s="1"/>
      <c r="AE7" s="32"/>
    </row>
    <row r="8" spans="1:34" s="31" customFormat="1" ht="13.5" customHeight="1" x14ac:dyDescent="0.25">
      <c r="A8" s="40"/>
      <c r="B8" s="40"/>
      <c r="C8" s="41"/>
      <c r="D8" s="42"/>
      <c r="E8" s="42"/>
      <c r="F8" s="36"/>
      <c r="G8" s="36"/>
      <c r="H8" s="36"/>
      <c r="I8" s="36"/>
      <c r="J8" s="36"/>
      <c r="K8" s="36"/>
      <c r="L8" s="36"/>
      <c r="M8" s="42"/>
      <c r="N8" s="36"/>
      <c r="O8" s="36"/>
      <c r="P8" s="27"/>
      <c r="Q8" s="1"/>
      <c r="R8" s="27"/>
      <c r="S8" s="27"/>
      <c r="T8" s="27"/>
      <c r="U8" s="27"/>
      <c r="V8" s="1"/>
      <c r="W8" s="1"/>
      <c r="X8" s="1"/>
      <c r="Y8" s="58"/>
      <c r="Z8" s="58"/>
      <c r="AA8" s="58"/>
      <c r="AB8" s="58"/>
      <c r="AC8" s="16"/>
      <c r="AD8" s="1"/>
      <c r="AE8" s="32"/>
    </row>
    <row r="9" spans="1:34" s="31" customFormat="1" ht="13.5" customHeight="1" x14ac:dyDescent="0.25">
      <c r="A9" s="40"/>
      <c r="B9" s="40"/>
      <c r="C9" s="41"/>
      <c r="D9" s="42"/>
      <c r="E9" s="42"/>
      <c r="F9" s="36"/>
      <c r="G9" s="36"/>
      <c r="H9" s="36"/>
      <c r="I9" s="36"/>
      <c r="J9" s="36"/>
      <c r="K9" s="36"/>
      <c r="L9" s="36"/>
      <c r="M9" s="42"/>
      <c r="N9" s="36"/>
      <c r="O9" s="36"/>
      <c r="P9" s="27"/>
      <c r="Q9" s="1"/>
      <c r="R9" s="27"/>
      <c r="S9" s="27"/>
      <c r="T9" s="27"/>
      <c r="U9" s="27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s="31" customFormat="1" ht="13.5" customHeight="1" x14ac:dyDescent="0.25">
      <c r="A10" s="40"/>
      <c r="B10" s="40"/>
      <c r="C10" s="41"/>
      <c r="D10" s="42"/>
      <c r="E10" s="42"/>
      <c r="F10" s="36"/>
      <c r="G10" s="36"/>
      <c r="H10" s="36"/>
      <c r="I10" s="36"/>
      <c r="J10" s="36"/>
      <c r="K10" s="36"/>
      <c r="L10" s="36"/>
      <c r="M10" s="42"/>
      <c r="N10" s="36"/>
      <c r="O10" s="36"/>
      <c r="P10" s="27"/>
      <c r="Q10" s="1"/>
      <c r="R10" s="27"/>
      <c r="S10" s="27"/>
      <c r="T10" s="27"/>
      <c r="U10" s="2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s="31" customFormat="1" ht="13.5" customHeight="1" x14ac:dyDescent="0.25">
      <c r="A11" s="40"/>
      <c r="B11" s="40"/>
      <c r="C11" s="41"/>
      <c r="D11" s="42"/>
      <c r="E11" s="42"/>
      <c r="F11" s="36"/>
      <c r="G11" s="36"/>
      <c r="H11" s="36"/>
      <c r="I11" s="36"/>
      <c r="J11" s="36"/>
      <c r="K11" s="36"/>
      <c r="L11" s="36"/>
      <c r="M11" s="42"/>
      <c r="N11" s="36"/>
      <c r="O11" s="36"/>
      <c r="P11" s="27"/>
      <c r="Q11" s="1"/>
      <c r="R11" s="27"/>
      <c r="S11" s="27"/>
      <c r="T11" s="27"/>
      <c r="U11" s="27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4" ht="20.100000000000001" customHeight="1" x14ac:dyDescent="0.2">
      <c r="A12" s="7" t="s">
        <v>29</v>
      </c>
      <c r="B12" s="8"/>
      <c r="C12" s="8"/>
      <c r="D12" s="9"/>
      <c r="E12" s="10"/>
      <c r="G12" s="10"/>
      <c r="H12" s="11" t="s">
        <v>24</v>
      </c>
      <c r="I12" s="10"/>
      <c r="J12" s="7"/>
      <c r="K12" s="11"/>
      <c r="L12" s="11"/>
      <c r="M12" s="11"/>
      <c r="N12" s="11"/>
      <c r="O12" s="11"/>
      <c r="P12" s="11"/>
      <c r="Q12" s="11"/>
      <c r="R12" s="7"/>
      <c r="S12" s="12"/>
      <c r="T12" s="11"/>
      <c r="U12" s="11"/>
      <c r="V12" s="11"/>
      <c r="W12" s="13"/>
      <c r="X12" s="11"/>
      <c r="Y12" s="9"/>
      <c r="Z12" s="9"/>
      <c r="AB12" s="6"/>
      <c r="AC12" s="6"/>
      <c r="AF12" s="6" t="s">
        <v>42</v>
      </c>
    </row>
    <row r="13" spans="1:34" ht="20.100000000000001" customHeight="1" x14ac:dyDescent="0.2">
      <c r="A13" s="7"/>
      <c r="B13" s="8"/>
      <c r="C13" s="8"/>
      <c r="D13" s="9"/>
      <c r="E13" s="10"/>
      <c r="G13" s="10"/>
      <c r="H13" s="11"/>
      <c r="I13" s="10"/>
      <c r="J13" s="7"/>
      <c r="K13" s="11"/>
      <c r="L13" s="11" t="s">
        <v>35</v>
      </c>
      <c r="M13" s="11"/>
      <c r="O13" s="11"/>
      <c r="Q13" s="11"/>
      <c r="R13" s="7"/>
      <c r="S13" s="12"/>
      <c r="U13" s="11" t="s">
        <v>36</v>
      </c>
      <c r="V13" s="11"/>
      <c r="W13" s="13"/>
      <c r="X13" s="11"/>
      <c r="Y13" s="9"/>
      <c r="Z13" s="9"/>
      <c r="AB13" s="6"/>
      <c r="AC13" s="6"/>
      <c r="AF13" s="6"/>
    </row>
    <row r="14" spans="1:34" s="31" customFormat="1" ht="18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4" s="31" customFormat="1" x14ac:dyDescent="0.2">
      <c r="A15" s="29"/>
      <c r="B15" s="29"/>
      <c r="C15" s="29"/>
      <c r="D15" s="29"/>
      <c r="E15" s="72"/>
      <c r="F15" s="72"/>
      <c r="G15" s="29"/>
      <c r="H15" s="29"/>
      <c r="K15" s="60"/>
      <c r="L15" s="72">
        <v>1</v>
      </c>
      <c r="M15" s="72"/>
      <c r="S15" s="72">
        <v>2</v>
      </c>
      <c r="T15" s="72"/>
      <c r="U15" s="29"/>
      <c r="V15" s="29"/>
      <c r="Y15" s="60"/>
      <c r="Z15" s="72">
        <v>3</v>
      </c>
      <c r="AA15" s="72"/>
      <c r="AB15" s="29"/>
      <c r="AC15" s="29"/>
      <c r="AF15" s="60"/>
      <c r="AG15" s="60"/>
      <c r="AH15" s="60"/>
    </row>
    <row r="16" spans="1:34" s="31" customFormat="1" x14ac:dyDescent="0.2">
      <c r="A16" s="14"/>
      <c r="B16" s="14"/>
      <c r="C16" s="14"/>
      <c r="D16" s="43" t="s">
        <v>30</v>
      </c>
      <c r="E16" s="74" t="s">
        <v>1</v>
      </c>
      <c r="F16" s="74"/>
      <c r="G16" s="29" t="s">
        <v>30</v>
      </c>
      <c r="H16" s="43" t="s">
        <v>26</v>
      </c>
      <c r="I16" s="29" t="s">
        <v>0</v>
      </c>
      <c r="J16" s="29" t="s">
        <v>28</v>
      </c>
      <c r="K16" s="43" t="s">
        <v>25</v>
      </c>
      <c r="L16" s="73" t="s">
        <v>15</v>
      </c>
      <c r="M16" s="73"/>
      <c r="N16" s="43" t="s">
        <v>25</v>
      </c>
      <c r="O16" s="43" t="s">
        <v>28</v>
      </c>
      <c r="P16" s="43" t="s">
        <v>0</v>
      </c>
      <c r="Q16" s="43" t="s">
        <v>26</v>
      </c>
      <c r="R16" s="43" t="s">
        <v>30</v>
      </c>
      <c r="S16" s="74" t="s">
        <v>1</v>
      </c>
      <c r="T16" s="74"/>
      <c r="U16" s="29" t="s">
        <v>30</v>
      </c>
      <c r="V16" s="43" t="s">
        <v>26</v>
      </c>
      <c r="W16" s="29" t="s">
        <v>0</v>
      </c>
      <c r="X16" s="29" t="s">
        <v>28</v>
      </c>
      <c r="Y16" s="43" t="s">
        <v>25</v>
      </c>
      <c r="Z16" s="73" t="s">
        <v>15</v>
      </c>
      <c r="AA16" s="73"/>
      <c r="AB16" s="43" t="s">
        <v>25</v>
      </c>
      <c r="AC16" s="43" t="s">
        <v>28</v>
      </c>
      <c r="AD16" s="43" t="s">
        <v>0</v>
      </c>
      <c r="AE16" s="43" t="s">
        <v>26</v>
      </c>
      <c r="AF16" s="43" t="s">
        <v>30</v>
      </c>
    </row>
    <row r="17" spans="1:33" s="31" customFormat="1" x14ac:dyDescent="0.2">
      <c r="A17" s="29">
        <v>1</v>
      </c>
      <c r="B17" s="43">
        <f>I17-5/1440</f>
        <v>0.22847222222222222</v>
      </c>
      <c r="C17" s="65" t="s">
        <v>37</v>
      </c>
      <c r="D17" s="43"/>
      <c r="E17" s="43"/>
      <c r="F17" s="43"/>
      <c r="G17" s="43"/>
      <c r="H17" s="43"/>
      <c r="I17" s="43">
        <v>0.23194444444444443</v>
      </c>
      <c r="J17" s="43">
        <f>I17+7/1440</f>
        <v>0.23680555555555555</v>
      </c>
      <c r="K17" s="43">
        <f>J17+12/1440</f>
        <v>0.24513888888888888</v>
      </c>
      <c r="L17" s="43">
        <f>K17+8/1440</f>
        <v>0.25069444444444444</v>
      </c>
      <c r="M17" s="43">
        <f>L17+4/1440</f>
        <v>0.25347222222222221</v>
      </c>
      <c r="N17" s="43">
        <f>M17+9/1440</f>
        <v>0.25972222222222219</v>
      </c>
      <c r="O17" s="43">
        <f>N17+11/1440</f>
        <v>0.26736111111111105</v>
      </c>
      <c r="P17" s="43">
        <f>O17+7/1440</f>
        <v>0.27222222222222214</v>
      </c>
      <c r="Q17" s="43">
        <f>P17+5/1440</f>
        <v>0.27569444444444435</v>
      </c>
      <c r="R17" s="43">
        <f>Q17+10/1440</f>
        <v>0.28263888888888877</v>
      </c>
      <c r="S17" s="43">
        <f>R17+8/1440</f>
        <v>0.28819444444444431</v>
      </c>
      <c r="T17" s="43">
        <f>S17+3/1440</f>
        <v>0.29027777777777763</v>
      </c>
      <c r="U17" s="43">
        <f>T17+7/1440</f>
        <v>0.29513888888888873</v>
      </c>
      <c r="V17" s="43">
        <f>U17+10/1440</f>
        <v>0.30208333333333315</v>
      </c>
      <c r="W17" s="43">
        <f>V17+5/1440</f>
        <v>0.30555555555555536</v>
      </c>
      <c r="X17" s="43">
        <f>W17+7/1440</f>
        <v>0.31041666666666645</v>
      </c>
      <c r="Y17" s="43">
        <f>X17+12/1440</f>
        <v>0.31874999999999981</v>
      </c>
      <c r="Z17" s="43">
        <f>Y17+8/1440</f>
        <v>0.32430555555555535</v>
      </c>
      <c r="AA17" s="43">
        <f>Z17+6/1440</f>
        <v>0.328472222222222</v>
      </c>
      <c r="AB17" s="43">
        <f>AA17+9/1440</f>
        <v>0.33472222222222198</v>
      </c>
      <c r="AC17" s="43">
        <f>AB17+11/1440</f>
        <v>0.34236111111111084</v>
      </c>
      <c r="AD17" s="43">
        <f>AC17+7/1440</f>
        <v>0.34722222222222193</v>
      </c>
      <c r="AE17" s="43">
        <f>AD17+5/1440</f>
        <v>0.35069444444444414</v>
      </c>
      <c r="AF17" s="43">
        <f>AE17+10/1440</f>
        <v>0.35763888888888856</v>
      </c>
    </row>
    <row r="18" spans="1:33" s="31" customFormat="1" x14ac:dyDescent="0.2">
      <c r="A18" s="29">
        <v>2</v>
      </c>
      <c r="B18" s="43">
        <f t="shared" ref="B18:B19" si="0">I18-5/1440</f>
        <v>0.24305555555555558</v>
      </c>
      <c r="C18" s="65" t="s">
        <v>37</v>
      </c>
      <c r="D18" s="43"/>
      <c r="E18" s="43"/>
      <c r="F18" s="43"/>
      <c r="G18" s="43"/>
      <c r="H18" s="43"/>
      <c r="I18" s="43">
        <v>0.24652777777777779</v>
      </c>
      <c r="J18" s="43">
        <f t="shared" ref="J18:J21" si="1">I18+7/1440</f>
        <v>0.25138888888888888</v>
      </c>
      <c r="K18" s="43">
        <f t="shared" ref="K18:K21" si="2">J18+12/1440</f>
        <v>0.25972222222222224</v>
      </c>
      <c r="L18" s="43">
        <f t="shared" ref="L18" si="3">K18+8/1440</f>
        <v>0.26527777777777778</v>
      </c>
      <c r="M18" s="43">
        <f>L18+2/1440</f>
        <v>0.26666666666666666</v>
      </c>
      <c r="N18" s="43">
        <f t="shared" ref="N18:N21" si="4">M18+9/1440</f>
        <v>0.27291666666666664</v>
      </c>
      <c r="O18" s="43">
        <f t="shared" ref="O18:O21" si="5">N18+11/1440</f>
        <v>0.2805555555555555</v>
      </c>
      <c r="P18" s="43">
        <f t="shared" ref="P18:P21" si="6">O18+7/1440</f>
        <v>0.2854166666666666</v>
      </c>
      <c r="Q18" s="43">
        <f t="shared" ref="Q18:Q21" si="7">P18+5/1440</f>
        <v>0.28888888888888881</v>
      </c>
      <c r="R18" s="43">
        <f t="shared" ref="R18:R21" si="8">Q18+10/1440</f>
        <v>0.29583333333333323</v>
      </c>
      <c r="S18" s="43">
        <f t="shared" ref="S18:S21" si="9">R18+8/1440</f>
        <v>0.30138888888888876</v>
      </c>
      <c r="T18" s="43">
        <f t="shared" ref="T18:T21" si="10">S18+3/1440</f>
        <v>0.30347222222222209</v>
      </c>
      <c r="U18" s="43">
        <f t="shared" ref="U18:U21" si="11">T18+7/1440</f>
        <v>0.30833333333333318</v>
      </c>
      <c r="V18" s="43">
        <f t="shared" ref="V18:V21" si="12">U18+10/1440</f>
        <v>0.3152777777777776</v>
      </c>
      <c r="W18" s="43">
        <f t="shared" ref="W18:W21" si="13">V18+5/1440</f>
        <v>0.31874999999999981</v>
      </c>
      <c r="X18" s="43">
        <f>W18+7/1440</f>
        <v>0.32361111111111091</v>
      </c>
      <c r="Y18" s="43">
        <f t="shared" ref="Y18:Y21" si="14">X18+12/1440</f>
        <v>0.33194444444444426</v>
      </c>
      <c r="Z18" s="43">
        <f t="shared" ref="Z18" si="15">Y18+8/1440</f>
        <v>0.3374999999999998</v>
      </c>
      <c r="AA18" s="43">
        <f>Z18+4/1440</f>
        <v>0.34027777777777757</v>
      </c>
      <c r="AB18" s="43">
        <f t="shared" ref="AB18:AB21" si="16">AA18+9/1440</f>
        <v>0.34652777777777755</v>
      </c>
      <c r="AC18" s="43">
        <f t="shared" ref="AC18:AC21" si="17">AB18+11/1440</f>
        <v>0.35416666666666641</v>
      </c>
      <c r="AD18" s="43">
        <f t="shared" ref="AD18:AD21" si="18">AC18+7/1440</f>
        <v>0.3590277777777775</v>
      </c>
      <c r="AE18" s="43">
        <f t="shared" ref="AE18:AE21" si="19">AD18+5/1440</f>
        <v>0.36249999999999971</v>
      </c>
      <c r="AF18" s="43">
        <f t="shared" ref="AF18:AF21" si="20">AE18+10/1440</f>
        <v>0.36944444444444413</v>
      </c>
    </row>
    <row r="19" spans="1:33" s="31" customFormat="1" x14ac:dyDescent="0.2">
      <c r="A19" s="29">
        <v>3</v>
      </c>
      <c r="B19" s="43">
        <f t="shared" si="0"/>
        <v>0.25763888888888892</v>
      </c>
      <c r="C19" s="65" t="s">
        <v>37</v>
      </c>
      <c r="D19" s="43"/>
      <c r="E19" s="43"/>
      <c r="F19" s="43"/>
      <c r="G19" s="43"/>
      <c r="H19" s="43"/>
      <c r="I19" s="43">
        <v>0.26111111111111113</v>
      </c>
      <c r="J19" s="43">
        <f t="shared" si="1"/>
        <v>0.26597222222222222</v>
      </c>
      <c r="K19" s="43">
        <f t="shared" si="2"/>
        <v>0.27430555555555558</v>
      </c>
      <c r="L19" s="43">
        <f t="shared" ref="L19" si="21">K19+8/1440</f>
        <v>0.27986111111111112</v>
      </c>
      <c r="M19" s="43">
        <f>L19+6/1440</f>
        <v>0.28402777777777777</v>
      </c>
      <c r="N19" s="43">
        <f t="shared" si="4"/>
        <v>0.29027777777777775</v>
      </c>
      <c r="O19" s="43">
        <f t="shared" si="5"/>
        <v>0.29791666666666661</v>
      </c>
      <c r="P19" s="43">
        <f t="shared" si="6"/>
        <v>0.3027777777777777</v>
      </c>
      <c r="Q19" s="43">
        <f t="shared" si="7"/>
        <v>0.30624999999999991</v>
      </c>
      <c r="R19" s="43">
        <f t="shared" si="8"/>
        <v>0.31319444444444433</v>
      </c>
      <c r="S19" s="43">
        <f t="shared" si="9"/>
        <v>0.31874999999999987</v>
      </c>
      <c r="T19" s="43">
        <f>S19+4/1440</f>
        <v>0.32152777777777763</v>
      </c>
      <c r="U19" s="43">
        <f t="shared" si="11"/>
        <v>0.32638888888888873</v>
      </c>
      <c r="V19" s="43">
        <f t="shared" si="12"/>
        <v>0.33333333333333315</v>
      </c>
      <c r="W19" s="43">
        <f t="shared" si="13"/>
        <v>0.33680555555555536</v>
      </c>
      <c r="X19" s="43">
        <f>W19+7/1440</f>
        <v>0.34166666666666645</v>
      </c>
      <c r="Y19" s="43">
        <f t="shared" si="14"/>
        <v>0.34999999999999981</v>
      </c>
      <c r="Z19" s="43">
        <f t="shared" ref="Z19" si="22">Y19+8/1440</f>
        <v>0.35555555555555535</v>
      </c>
      <c r="AA19" s="43">
        <f>Z19+1/1440</f>
        <v>0.35624999999999979</v>
      </c>
      <c r="AB19" s="43">
        <f t="shared" si="16"/>
        <v>0.36249999999999977</v>
      </c>
      <c r="AC19" s="43">
        <f t="shared" si="17"/>
        <v>0.37013888888888863</v>
      </c>
      <c r="AD19" s="43">
        <f t="shared" si="18"/>
        <v>0.37499999999999972</v>
      </c>
      <c r="AE19" s="43">
        <f t="shared" si="19"/>
        <v>0.37847222222222193</v>
      </c>
      <c r="AF19" s="43">
        <f t="shared" si="20"/>
        <v>0.38541666666666635</v>
      </c>
    </row>
    <row r="20" spans="1:33" s="31" customFormat="1" x14ac:dyDescent="0.2">
      <c r="A20" s="29">
        <v>4</v>
      </c>
      <c r="B20" s="43">
        <f>D20-10/1440</f>
        <v>0.24583333333333332</v>
      </c>
      <c r="C20" s="44" t="s">
        <v>9</v>
      </c>
      <c r="D20" s="43">
        <v>0.25277777777777777</v>
      </c>
      <c r="E20" s="43">
        <f t="shared" ref="E20:E21" si="23">D20+8/1440</f>
        <v>0.2583333333333333</v>
      </c>
      <c r="F20" s="43">
        <f t="shared" ref="F20:F21" si="24">E20+3/1440</f>
        <v>0.26041666666666663</v>
      </c>
      <c r="G20" s="43">
        <f t="shared" ref="G20:G21" si="25">F20+7/1440</f>
        <v>0.26527777777777772</v>
      </c>
      <c r="H20" s="43">
        <f t="shared" ref="H20:H21" si="26">G20+10/1440</f>
        <v>0.27222222222222214</v>
      </c>
      <c r="I20" s="43">
        <f t="shared" ref="I20:I21" si="27">H20+5/1440</f>
        <v>0.27569444444444435</v>
      </c>
      <c r="J20" s="43">
        <f t="shared" si="1"/>
        <v>0.28055555555555545</v>
      </c>
      <c r="K20" s="43">
        <f t="shared" si="2"/>
        <v>0.28888888888888881</v>
      </c>
      <c r="L20" s="43">
        <f t="shared" ref="L20" si="28">K20+8/1440</f>
        <v>0.29444444444444434</v>
      </c>
      <c r="M20" s="43">
        <f>L20+2/1440</f>
        <v>0.29583333333333323</v>
      </c>
      <c r="N20" s="43">
        <f t="shared" si="4"/>
        <v>0.3020833333333332</v>
      </c>
      <c r="O20" s="43">
        <f t="shared" si="5"/>
        <v>0.30972222222222207</v>
      </c>
      <c r="P20" s="43">
        <f t="shared" si="6"/>
        <v>0.31458333333333316</v>
      </c>
      <c r="Q20" s="43">
        <f t="shared" si="7"/>
        <v>0.31805555555555537</v>
      </c>
      <c r="R20" s="43">
        <f t="shared" si="8"/>
        <v>0.32499999999999979</v>
      </c>
      <c r="S20" s="43">
        <f t="shared" si="9"/>
        <v>0.33055555555555532</v>
      </c>
      <c r="T20" s="43">
        <f t="shared" si="10"/>
        <v>0.33263888888888865</v>
      </c>
      <c r="U20" s="43">
        <f t="shared" si="11"/>
        <v>0.33749999999999974</v>
      </c>
      <c r="V20" s="43">
        <f t="shared" si="12"/>
        <v>0.34444444444444416</v>
      </c>
      <c r="W20" s="43">
        <f t="shared" si="13"/>
        <v>0.34791666666666637</v>
      </c>
      <c r="X20" s="43">
        <f>W20+7/1440</f>
        <v>0.35277777777777747</v>
      </c>
      <c r="Y20" s="43">
        <f t="shared" si="14"/>
        <v>0.36111111111111083</v>
      </c>
      <c r="Z20" s="43">
        <f t="shared" ref="Z20" si="29">Y20+8/1440</f>
        <v>0.36666666666666636</v>
      </c>
      <c r="AA20" s="43">
        <f>Z20+6/1440</f>
        <v>0.37083333333333302</v>
      </c>
      <c r="AB20" s="43">
        <f t="shared" si="16"/>
        <v>0.37708333333333299</v>
      </c>
      <c r="AC20" s="43">
        <f t="shared" si="17"/>
        <v>0.38472222222222185</v>
      </c>
      <c r="AD20" s="43">
        <f t="shared" si="18"/>
        <v>0.38958333333333295</v>
      </c>
      <c r="AE20" s="43">
        <f t="shared" si="19"/>
        <v>0.39305555555555516</v>
      </c>
      <c r="AF20" s="43">
        <f t="shared" si="20"/>
        <v>0.39999999999999958</v>
      </c>
    </row>
    <row r="21" spans="1:33" s="31" customFormat="1" x14ac:dyDescent="0.2">
      <c r="A21" s="29">
        <v>5</v>
      </c>
      <c r="B21" s="43">
        <f>D21-10/1440</f>
        <v>0.26041666666666669</v>
      </c>
      <c r="C21" s="44" t="s">
        <v>9</v>
      </c>
      <c r="D21" s="43">
        <v>0.2673611111111111</v>
      </c>
      <c r="E21" s="43">
        <f t="shared" si="23"/>
        <v>0.27291666666666664</v>
      </c>
      <c r="F21" s="43">
        <f t="shared" si="24"/>
        <v>0.27499999999999997</v>
      </c>
      <c r="G21" s="43">
        <f t="shared" si="25"/>
        <v>0.27986111111111106</v>
      </c>
      <c r="H21" s="43">
        <f t="shared" si="26"/>
        <v>0.28680555555555548</v>
      </c>
      <c r="I21" s="43">
        <f t="shared" si="27"/>
        <v>0.29027777777777769</v>
      </c>
      <c r="J21" s="43">
        <f t="shared" si="1"/>
        <v>0.29513888888888878</v>
      </c>
      <c r="K21" s="43">
        <f t="shared" si="2"/>
        <v>0.30347222222222214</v>
      </c>
      <c r="L21" s="43">
        <f t="shared" ref="L21" si="30">K21+8/1440</f>
        <v>0.30902777777777768</v>
      </c>
      <c r="M21" s="43">
        <f t="shared" ref="M21" si="31">L21+4/1440</f>
        <v>0.31180555555555545</v>
      </c>
      <c r="N21" s="43">
        <f t="shared" si="4"/>
        <v>0.31805555555555542</v>
      </c>
      <c r="O21" s="43">
        <f t="shared" si="5"/>
        <v>0.32569444444444429</v>
      </c>
      <c r="P21" s="43">
        <f t="shared" si="6"/>
        <v>0.33055555555555538</v>
      </c>
      <c r="Q21" s="43">
        <f t="shared" si="7"/>
        <v>0.33402777777777759</v>
      </c>
      <c r="R21" s="43">
        <f t="shared" si="8"/>
        <v>0.34097222222222201</v>
      </c>
      <c r="S21" s="43">
        <f t="shared" si="9"/>
        <v>0.34652777777777755</v>
      </c>
      <c r="T21" s="43">
        <f t="shared" si="10"/>
        <v>0.34861111111111087</v>
      </c>
      <c r="U21" s="43">
        <f t="shared" si="11"/>
        <v>0.35347222222222197</v>
      </c>
      <c r="V21" s="43">
        <f t="shared" si="12"/>
        <v>0.36041666666666639</v>
      </c>
      <c r="W21" s="43">
        <f t="shared" si="13"/>
        <v>0.3638888888888886</v>
      </c>
      <c r="X21" s="43">
        <f>W21+7/1440</f>
        <v>0.36874999999999969</v>
      </c>
      <c r="Y21" s="43">
        <f t="shared" si="14"/>
        <v>0.37708333333333305</v>
      </c>
      <c r="Z21" s="43">
        <f t="shared" ref="Z21" si="32">Y21+8/1440</f>
        <v>0.38263888888888858</v>
      </c>
      <c r="AA21" s="43">
        <f t="shared" ref="AA21" si="33">Z21+4/1440</f>
        <v>0.38541666666666635</v>
      </c>
      <c r="AB21" s="43">
        <f t="shared" si="16"/>
        <v>0.39166666666666633</v>
      </c>
      <c r="AC21" s="43">
        <f t="shared" si="17"/>
        <v>0.39930555555555519</v>
      </c>
      <c r="AD21" s="43">
        <f t="shared" si="18"/>
        <v>0.40416666666666629</v>
      </c>
      <c r="AE21" s="43">
        <f t="shared" si="19"/>
        <v>0.4076388888888885</v>
      </c>
      <c r="AF21" s="43">
        <f t="shared" si="20"/>
        <v>0.41458333333333292</v>
      </c>
    </row>
    <row r="22" spans="1:33" s="31" customFormat="1" x14ac:dyDescent="0.2">
      <c r="A22" s="29"/>
      <c r="B22" s="43"/>
      <c r="C22" s="29"/>
      <c r="D22" s="43"/>
      <c r="E22" s="32"/>
      <c r="F22" s="3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3" s="31" customFormat="1" x14ac:dyDescent="0.2">
      <c r="A23" s="29"/>
      <c r="B23" s="43"/>
      <c r="C23" s="29"/>
      <c r="D23" s="43"/>
      <c r="E23" s="32"/>
      <c r="F23" s="32"/>
      <c r="G23" s="32"/>
      <c r="H23" s="3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3" s="31" customFormat="1" x14ac:dyDescent="0.2">
      <c r="A24" s="29"/>
      <c r="B24" s="29"/>
      <c r="C24" s="29"/>
      <c r="D24" s="72">
        <v>4</v>
      </c>
      <c r="E24" s="72"/>
      <c r="K24" s="72">
        <v>5</v>
      </c>
      <c r="L24" s="72"/>
      <c r="M24" s="29"/>
      <c r="N24" s="29"/>
      <c r="Q24" s="60"/>
      <c r="R24" s="60">
        <v>6</v>
      </c>
      <c r="S24" s="60"/>
      <c r="T24" s="29"/>
      <c r="U24" s="29"/>
      <c r="X24" s="60"/>
      <c r="Y24" s="60">
        <v>7</v>
      </c>
      <c r="Z24" s="60"/>
      <c r="AA24" s="29"/>
      <c r="AB24" s="29"/>
      <c r="AE24" s="60"/>
      <c r="AF24" s="60"/>
      <c r="AG24" s="60"/>
    </row>
    <row r="25" spans="1:33" s="31" customFormat="1" x14ac:dyDescent="0.2">
      <c r="A25" s="29"/>
      <c r="B25" s="43"/>
      <c r="C25" s="29"/>
      <c r="D25" s="74" t="s">
        <v>1</v>
      </c>
      <c r="E25" s="74"/>
      <c r="F25" s="29" t="s">
        <v>30</v>
      </c>
      <c r="G25" s="43" t="s">
        <v>26</v>
      </c>
      <c r="H25" s="29" t="s">
        <v>0</v>
      </c>
      <c r="I25" s="29" t="s">
        <v>28</v>
      </c>
      <c r="J25" s="43" t="s">
        <v>25</v>
      </c>
      <c r="K25" s="73" t="s">
        <v>15</v>
      </c>
      <c r="L25" s="73"/>
      <c r="M25" s="43" t="s">
        <v>25</v>
      </c>
      <c r="N25" s="43" t="s">
        <v>28</v>
      </c>
      <c r="O25" s="43" t="s">
        <v>0</v>
      </c>
      <c r="P25" s="43" t="s">
        <v>26</v>
      </c>
      <c r="Q25" s="43" t="s">
        <v>30</v>
      </c>
      <c r="R25" s="74" t="s">
        <v>1</v>
      </c>
      <c r="S25" s="74"/>
      <c r="T25" s="29" t="s">
        <v>30</v>
      </c>
      <c r="U25" s="43" t="s">
        <v>26</v>
      </c>
      <c r="V25" s="29" t="s">
        <v>0</v>
      </c>
      <c r="W25" s="29" t="s">
        <v>28</v>
      </c>
      <c r="X25" s="43" t="s">
        <v>25</v>
      </c>
      <c r="Y25" s="73" t="s">
        <v>15</v>
      </c>
      <c r="Z25" s="73"/>
      <c r="AA25" s="43" t="s">
        <v>25</v>
      </c>
      <c r="AB25" s="43" t="s">
        <v>28</v>
      </c>
      <c r="AC25" s="43" t="s">
        <v>0</v>
      </c>
      <c r="AD25" s="43" t="s">
        <v>26</v>
      </c>
      <c r="AE25" s="43" t="s">
        <v>30</v>
      </c>
    </row>
    <row r="26" spans="1:33" s="31" customFormat="1" ht="13.5" thickBot="1" x14ac:dyDescent="0.25">
      <c r="A26" s="29">
        <v>1</v>
      </c>
      <c r="B26" s="43">
        <f t="shared" ref="B26:B30" si="34">B17</f>
        <v>0.22847222222222222</v>
      </c>
      <c r="C26" s="44"/>
      <c r="D26" s="43">
        <f>AF17+8/1440</f>
        <v>0.3631944444444441</v>
      </c>
      <c r="E26" s="43">
        <f>D26+4/1440</f>
        <v>0.36597222222222187</v>
      </c>
      <c r="F26" s="43">
        <f>E26+7/1440</f>
        <v>0.37083333333333296</v>
      </c>
      <c r="G26" s="43">
        <f>F26+10/1440</f>
        <v>0.37777777777777738</v>
      </c>
      <c r="H26" s="43">
        <f>G26+5/1440</f>
        <v>0.38124999999999959</v>
      </c>
      <c r="I26" s="43">
        <f>H26+7/1440</f>
        <v>0.38611111111111068</v>
      </c>
      <c r="J26" s="43">
        <f>I26+12/1440</f>
        <v>0.39444444444444404</v>
      </c>
      <c r="K26" s="45">
        <f>J26+8/1440</f>
        <v>0.39999999999999958</v>
      </c>
      <c r="L26" s="45">
        <f>K26+45/1440</f>
        <v>0.43124999999999958</v>
      </c>
      <c r="M26" s="43">
        <f>L26+9/1440</f>
        <v>0.43749999999999956</v>
      </c>
      <c r="N26" s="43">
        <f>M26+11/1440</f>
        <v>0.44513888888888842</v>
      </c>
      <c r="O26" s="43">
        <f>N26+7/1440</f>
        <v>0.44999999999999951</v>
      </c>
      <c r="P26" s="43">
        <f>O26+5/1440</f>
        <v>0.45347222222222172</v>
      </c>
      <c r="Q26" s="43">
        <f>P26+10/1440</f>
        <v>0.46041666666666614</v>
      </c>
      <c r="R26" s="43">
        <f>Q26+8/1440</f>
        <v>0.46597222222222168</v>
      </c>
      <c r="S26" s="43">
        <f>R26+4/1440</f>
        <v>0.46874999999999944</v>
      </c>
      <c r="T26" s="43">
        <f>S26+7/1440</f>
        <v>0.47361111111111054</v>
      </c>
      <c r="U26" s="43">
        <f>T26+10/1440</f>
        <v>0.48055555555555496</v>
      </c>
      <c r="V26" s="43">
        <f>U26+5/1440</f>
        <v>0.48402777777777717</v>
      </c>
      <c r="W26" s="43">
        <f>V26+7/1440</f>
        <v>0.48888888888888826</v>
      </c>
      <c r="X26" s="43">
        <f>W26+12/1440</f>
        <v>0.49722222222222162</v>
      </c>
      <c r="Y26" s="43">
        <f>X26+8/1440</f>
        <v>0.50277777777777721</v>
      </c>
      <c r="Z26" s="43">
        <f>Y26+3/1440</f>
        <v>0.50486111111111054</v>
      </c>
      <c r="AA26" s="43">
        <f>Z26+9/1440</f>
        <v>0.51111111111111052</v>
      </c>
      <c r="AB26" s="43">
        <f>AA26+11/1440</f>
        <v>0.51874999999999938</v>
      </c>
      <c r="AC26" s="43">
        <f>AB26+7/1440</f>
        <v>0.52361111111111047</v>
      </c>
      <c r="AD26" s="43">
        <f>AC26+5/1440</f>
        <v>0.52708333333333268</v>
      </c>
      <c r="AE26" s="43">
        <f>AD26+10/1440</f>
        <v>0.5340277777777771</v>
      </c>
    </row>
    <row r="27" spans="1:33" s="31" customFormat="1" ht="13.5" thickBot="1" x14ac:dyDescent="0.25">
      <c r="A27" s="29">
        <v>2</v>
      </c>
      <c r="B27" s="43">
        <f t="shared" si="34"/>
        <v>0.24305555555555558</v>
      </c>
      <c r="C27" s="44"/>
      <c r="D27" s="43">
        <f>AF18+8/1440</f>
        <v>0.37499999999999967</v>
      </c>
      <c r="E27" s="43">
        <f>D27+4/1440</f>
        <v>0.37777777777777743</v>
      </c>
      <c r="F27" s="43">
        <f t="shared" ref="F27:F30" si="35">E27+7/1440</f>
        <v>0.38263888888888853</v>
      </c>
      <c r="G27" s="43">
        <f t="shared" ref="G27:G30" si="36">F27+10/1440</f>
        <v>0.38958333333333295</v>
      </c>
      <c r="H27" s="43">
        <f t="shared" ref="H27:H30" si="37">G27+5/1440</f>
        <v>0.39305555555555516</v>
      </c>
      <c r="I27" s="43">
        <f t="shared" ref="I27:I30" si="38">H27+7/1440</f>
        <v>0.39791666666666625</v>
      </c>
      <c r="J27" s="43">
        <f t="shared" ref="J27:J30" si="39">I27+12/1440</f>
        <v>0.40624999999999961</v>
      </c>
      <c r="K27" s="43">
        <f t="shared" ref="K27" si="40">J27+8/1440</f>
        <v>0.41180555555555515</v>
      </c>
      <c r="L27" s="43">
        <f>K27+5/1440</f>
        <v>0.41527777777777736</v>
      </c>
      <c r="M27" s="43">
        <f t="shared" ref="M27:M30" si="41">L27+9/1440</f>
        <v>0.42152777777777733</v>
      </c>
      <c r="N27" s="43">
        <f t="shared" ref="N27:N30" si="42">M27+11/1440</f>
        <v>0.4291666666666662</v>
      </c>
      <c r="O27" s="43">
        <f t="shared" ref="O27:O30" si="43">N27+7/1440</f>
        <v>0.43402777777777729</v>
      </c>
      <c r="P27" s="43">
        <f t="shared" ref="P27:P30" si="44">O27+5/1440</f>
        <v>0.4374999999999995</v>
      </c>
      <c r="Q27" s="43">
        <f t="shared" ref="Q27:Q30" si="45">P27+10/1440</f>
        <v>0.44444444444444392</v>
      </c>
      <c r="R27" s="43">
        <f t="shared" ref="R27:R30" si="46">Q27+8/1440</f>
        <v>0.44999999999999946</v>
      </c>
      <c r="S27" s="43">
        <f t="shared" ref="S27" si="47">R27+3/1440</f>
        <v>0.45208333333333278</v>
      </c>
      <c r="T27" s="43">
        <f>S27+7/1440</f>
        <v>0.45694444444444388</v>
      </c>
      <c r="U27" s="43">
        <f>T27+10/1440</f>
        <v>0.4638888888888883</v>
      </c>
      <c r="V27" s="43">
        <f>U27+5/1440</f>
        <v>0.46736111111111051</v>
      </c>
      <c r="W27" s="43">
        <f>V27+7/1440</f>
        <v>0.4722222222222216</v>
      </c>
      <c r="X27" s="43">
        <f>W27+12/1440</f>
        <v>0.48055555555555496</v>
      </c>
      <c r="Y27" s="45">
        <f>X27+8/1440</f>
        <v>0.48611111111111049</v>
      </c>
      <c r="Z27" s="45">
        <f>Y27+42/1440</f>
        <v>0.51527777777777717</v>
      </c>
      <c r="AA27" s="43">
        <f>Z27+9/1440</f>
        <v>0.52152777777777715</v>
      </c>
      <c r="AB27" s="43">
        <f>AA27+11/1440</f>
        <v>0.52916666666666601</v>
      </c>
      <c r="AC27" s="43">
        <f>AB27+7/1440</f>
        <v>0.5340277777777771</v>
      </c>
      <c r="AD27" s="43">
        <f>AC27+5/1440</f>
        <v>0.53749999999999931</v>
      </c>
      <c r="AE27" s="43">
        <f>AD27+10/1440</f>
        <v>0.54444444444444373</v>
      </c>
    </row>
    <row r="28" spans="1:33" s="31" customFormat="1" ht="13.5" thickBot="1" x14ac:dyDescent="0.25">
      <c r="A28" s="29">
        <v>3</v>
      </c>
      <c r="B28" s="43">
        <f t="shared" si="34"/>
        <v>0.25763888888888892</v>
      </c>
      <c r="C28" s="44"/>
      <c r="D28" s="43">
        <f>AF19+8/1440</f>
        <v>0.39097222222222189</v>
      </c>
      <c r="E28" s="43">
        <f>D28+1/1440</f>
        <v>0.39166666666666633</v>
      </c>
      <c r="F28" s="43">
        <f t="shared" si="35"/>
        <v>0.39652777777777742</v>
      </c>
      <c r="G28" s="43">
        <f t="shared" si="36"/>
        <v>0.40347222222222184</v>
      </c>
      <c r="H28" s="43">
        <f t="shared" si="37"/>
        <v>0.40694444444444405</v>
      </c>
      <c r="I28" s="43">
        <f t="shared" si="38"/>
        <v>0.41180555555555515</v>
      </c>
      <c r="J28" s="43">
        <f t="shared" si="39"/>
        <v>0.42013888888888851</v>
      </c>
      <c r="K28" s="45">
        <f t="shared" ref="K28" si="48">J28+8/1440</f>
        <v>0.42569444444444404</v>
      </c>
      <c r="L28" s="45">
        <f>K28+46/1440</f>
        <v>0.45763888888888848</v>
      </c>
      <c r="M28" s="43">
        <f t="shared" si="41"/>
        <v>0.46388888888888846</v>
      </c>
      <c r="N28" s="43">
        <f t="shared" si="42"/>
        <v>0.47152777777777732</v>
      </c>
      <c r="O28" s="43">
        <f t="shared" si="43"/>
        <v>0.47638888888888842</v>
      </c>
      <c r="P28" s="43">
        <f t="shared" si="44"/>
        <v>0.47986111111111063</v>
      </c>
      <c r="Q28" s="43">
        <f t="shared" si="45"/>
        <v>0.48680555555555505</v>
      </c>
      <c r="R28" s="43">
        <f t="shared" si="46"/>
        <v>0.49236111111111058</v>
      </c>
      <c r="S28" s="43">
        <f>R28+5/1440</f>
        <v>0.49583333333333279</v>
      </c>
      <c r="T28" s="43">
        <f>S28+7/1440</f>
        <v>0.50069444444444389</v>
      </c>
      <c r="U28" s="43">
        <f>T28+10/1440</f>
        <v>0.50763888888888831</v>
      </c>
      <c r="V28" s="43">
        <f>U28+5/1440</f>
        <v>0.51111111111111052</v>
      </c>
      <c r="W28" s="43">
        <f>V28+7/1440</f>
        <v>0.51597222222222161</v>
      </c>
      <c r="X28" s="43">
        <f>W28+12/1440</f>
        <v>0.52430555555555491</v>
      </c>
      <c r="Y28" s="43">
        <f>X28+8/1440</f>
        <v>0.52986111111111045</v>
      </c>
      <c r="Z28" s="43">
        <f>Y28+4/1440</f>
        <v>0.53263888888888822</v>
      </c>
      <c r="AA28" s="43">
        <f>Z28+9/1440</f>
        <v>0.5388888888888882</v>
      </c>
      <c r="AB28" s="43">
        <f>AA28+11/1440</f>
        <v>0.54652777777777706</v>
      </c>
      <c r="AC28" s="43">
        <f>AB28+7/1440</f>
        <v>0.55138888888888815</v>
      </c>
      <c r="AD28" s="43">
        <f>AC28+5/1440</f>
        <v>0.55486111111111036</v>
      </c>
      <c r="AE28" s="43">
        <f>AD28+10/1440</f>
        <v>0.56180555555555478</v>
      </c>
    </row>
    <row r="29" spans="1:33" s="31" customFormat="1" ht="13.5" thickBot="1" x14ac:dyDescent="0.25">
      <c r="A29" s="29">
        <v>4</v>
      </c>
      <c r="B29" s="43">
        <f t="shared" si="34"/>
        <v>0.24583333333333332</v>
      </c>
      <c r="C29" s="44"/>
      <c r="D29" s="43">
        <f>AF20+8/1440</f>
        <v>0.40555555555555511</v>
      </c>
      <c r="E29" s="43">
        <f>D29+6/1440</f>
        <v>0.40972222222222177</v>
      </c>
      <c r="F29" s="43">
        <f t="shared" si="35"/>
        <v>0.41458333333333286</v>
      </c>
      <c r="G29" s="43">
        <f t="shared" si="36"/>
        <v>0.42152777777777728</v>
      </c>
      <c r="H29" s="43">
        <f t="shared" si="37"/>
        <v>0.42499999999999949</v>
      </c>
      <c r="I29" s="43">
        <f t="shared" si="38"/>
        <v>0.42986111111111058</v>
      </c>
      <c r="J29" s="43">
        <f t="shared" si="39"/>
        <v>0.43819444444444394</v>
      </c>
      <c r="K29" s="43">
        <f t="shared" ref="K29" si="49">J29+8/1440</f>
        <v>0.44374999999999948</v>
      </c>
      <c r="L29" s="43">
        <f>K29+3/1440</f>
        <v>0.4458333333333328</v>
      </c>
      <c r="M29" s="43">
        <f t="shared" si="41"/>
        <v>0.45208333333333278</v>
      </c>
      <c r="N29" s="43">
        <f t="shared" si="42"/>
        <v>0.45972222222222164</v>
      </c>
      <c r="O29" s="43">
        <f t="shared" si="43"/>
        <v>0.46458333333333274</v>
      </c>
      <c r="P29" s="43">
        <f t="shared" si="44"/>
        <v>0.46805555555555495</v>
      </c>
      <c r="Q29" s="43">
        <f t="shared" si="45"/>
        <v>0.47499999999999937</v>
      </c>
      <c r="R29" s="45">
        <f t="shared" si="46"/>
        <v>0.4805555555555549</v>
      </c>
      <c r="S29" s="45">
        <f>R29+41/1440</f>
        <v>0.50902777777777708</v>
      </c>
      <c r="T29" s="43">
        <f>S29+7/1440</f>
        <v>0.51388888888888817</v>
      </c>
      <c r="U29" s="43">
        <f>T29+10/1440</f>
        <v>0.52083333333333259</v>
      </c>
      <c r="V29" s="43">
        <f>U29+5/1440</f>
        <v>0.5243055555555548</v>
      </c>
      <c r="W29" s="43">
        <f>V29+7/1440</f>
        <v>0.5291666666666659</v>
      </c>
      <c r="X29" s="43">
        <f>W29+12/1440</f>
        <v>0.5374999999999992</v>
      </c>
      <c r="Y29" s="43">
        <f>X29+8/1440</f>
        <v>0.54305555555555474</v>
      </c>
      <c r="Z29" s="43">
        <f>Y29+6/1440</f>
        <v>0.54722222222222139</v>
      </c>
      <c r="AA29" s="43">
        <f>Z29+9/1440</f>
        <v>0.55347222222222137</v>
      </c>
      <c r="AB29" s="43">
        <f>AA29+11/1440</f>
        <v>0.56111111111111023</v>
      </c>
      <c r="AC29" s="43">
        <f>AB29+7/1440</f>
        <v>0.56597222222222132</v>
      </c>
      <c r="AD29" s="43">
        <f>AC29+5/1440</f>
        <v>0.56944444444444353</v>
      </c>
      <c r="AE29" s="43">
        <f>AD29+10/1440</f>
        <v>0.57638888888888795</v>
      </c>
    </row>
    <row r="30" spans="1:33" s="31" customFormat="1" ht="13.5" thickBot="1" x14ac:dyDescent="0.25">
      <c r="A30" s="29">
        <v>5</v>
      </c>
      <c r="B30" s="43">
        <f t="shared" si="34"/>
        <v>0.26041666666666669</v>
      </c>
      <c r="C30" s="44"/>
      <c r="D30" s="43">
        <f>AF21+8/1440</f>
        <v>0.42013888888888845</v>
      </c>
      <c r="E30" s="43">
        <f t="shared" ref="E30" si="50">D30+3/1440</f>
        <v>0.42222222222222178</v>
      </c>
      <c r="F30" s="43">
        <f t="shared" si="35"/>
        <v>0.42708333333333287</v>
      </c>
      <c r="G30" s="43">
        <f t="shared" si="36"/>
        <v>0.43402777777777729</v>
      </c>
      <c r="H30" s="43">
        <f t="shared" si="37"/>
        <v>0.4374999999999995</v>
      </c>
      <c r="I30" s="43">
        <f t="shared" si="38"/>
        <v>0.44236111111111059</v>
      </c>
      <c r="J30" s="43">
        <f t="shared" si="39"/>
        <v>0.45069444444444395</v>
      </c>
      <c r="K30" s="45">
        <f t="shared" ref="K30" si="51">J30+8/1440</f>
        <v>0.45624999999999949</v>
      </c>
      <c r="L30" s="45">
        <f>K30+45/1440</f>
        <v>0.48749999999999949</v>
      </c>
      <c r="M30" s="43">
        <f t="shared" si="41"/>
        <v>0.49374999999999947</v>
      </c>
      <c r="N30" s="43">
        <f t="shared" si="42"/>
        <v>0.50138888888888833</v>
      </c>
      <c r="O30" s="43">
        <f t="shared" si="43"/>
        <v>0.50624999999999942</v>
      </c>
      <c r="P30" s="43">
        <f t="shared" si="44"/>
        <v>0.50972222222222163</v>
      </c>
      <c r="Q30" s="43">
        <f t="shared" si="45"/>
        <v>0.51666666666666605</v>
      </c>
      <c r="R30" s="43">
        <f t="shared" si="46"/>
        <v>0.52222222222222159</v>
      </c>
      <c r="S30" s="43">
        <f>R30+4/1440</f>
        <v>0.52499999999999936</v>
      </c>
      <c r="T30" s="43">
        <f>S30+7/1440</f>
        <v>0.52986111111111045</v>
      </c>
      <c r="U30" s="43">
        <f>T30+10/1440</f>
        <v>0.53680555555555487</v>
      </c>
      <c r="V30" s="43">
        <f>U30+5/1440</f>
        <v>0.54027777777777708</v>
      </c>
      <c r="W30" s="43">
        <f>V30+7/1440</f>
        <v>0.54513888888888817</v>
      </c>
      <c r="X30" s="43">
        <f>W30+12/1440</f>
        <v>0.55347222222222148</v>
      </c>
      <c r="Y30" s="43">
        <f>X30+8/1440</f>
        <v>0.55902777777777701</v>
      </c>
      <c r="Z30" s="43">
        <f>Y30+7/1440</f>
        <v>0.56388888888888811</v>
      </c>
      <c r="AA30" s="43">
        <f>Z30+9/1440</f>
        <v>0.57013888888888808</v>
      </c>
      <c r="AB30" s="43">
        <f>AA30+11/1440</f>
        <v>0.57777777777777695</v>
      </c>
      <c r="AC30" s="43">
        <f>AB30+7/1440</f>
        <v>0.58263888888888804</v>
      </c>
      <c r="AD30" s="43">
        <f>AC30+5/1440</f>
        <v>0.58611111111111025</v>
      </c>
      <c r="AE30" s="43">
        <f>AD30+10/1440</f>
        <v>0.59305555555555467</v>
      </c>
    </row>
    <row r="31" spans="1:33" s="31" customFormat="1" x14ac:dyDescent="0.2">
      <c r="A31" s="29"/>
      <c r="B31" s="43"/>
      <c r="C31" s="2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</row>
    <row r="32" spans="1:33" s="31" customFormat="1" x14ac:dyDescent="0.2">
      <c r="A32" s="29"/>
      <c r="B32" s="43"/>
      <c r="C32" s="2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</row>
    <row r="33" spans="1:51" s="31" customFormat="1" x14ac:dyDescent="0.2">
      <c r="A33" s="29"/>
      <c r="B33" s="43"/>
      <c r="C33" s="44"/>
      <c r="D33" s="72">
        <v>8</v>
      </c>
      <c r="E33" s="72"/>
      <c r="K33" s="72">
        <v>9</v>
      </c>
      <c r="L33" s="72"/>
      <c r="M33" s="29"/>
      <c r="N33" s="29"/>
      <c r="Q33" s="60"/>
      <c r="R33" s="72">
        <v>10</v>
      </c>
      <c r="S33" s="72"/>
      <c r="T33" s="29"/>
      <c r="U33" s="29"/>
      <c r="X33" s="60"/>
      <c r="Y33" s="72">
        <v>11</v>
      </c>
      <c r="Z33" s="72"/>
      <c r="AA33" s="29"/>
      <c r="AB33" s="29"/>
      <c r="AE33" s="60"/>
      <c r="AF33" s="60"/>
      <c r="AG33" s="60"/>
      <c r="AH33" s="29"/>
    </row>
    <row r="34" spans="1:51" s="31" customFormat="1" ht="13.5" thickBot="1" x14ac:dyDescent="0.25">
      <c r="A34" s="29"/>
      <c r="B34" s="43"/>
      <c r="C34" s="44"/>
      <c r="D34" s="74" t="s">
        <v>1</v>
      </c>
      <c r="E34" s="74"/>
      <c r="F34" s="29" t="s">
        <v>30</v>
      </c>
      <c r="G34" s="43" t="s">
        <v>26</v>
      </c>
      <c r="H34" s="29" t="s">
        <v>0</v>
      </c>
      <c r="I34" s="29" t="s">
        <v>28</v>
      </c>
      <c r="J34" s="43" t="s">
        <v>25</v>
      </c>
      <c r="K34" s="73" t="s">
        <v>15</v>
      </c>
      <c r="L34" s="73"/>
      <c r="M34" s="43" t="s">
        <v>25</v>
      </c>
      <c r="N34" s="43" t="s">
        <v>28</v>
      </c>
      <c r="O34" s="43" t="s">
        <v>0</v>
      </c>
      <c r="P34" s="43" t="s">
        <v>26</v>
      </c>
      <c r="Q34" s="43" t="s">
        <v>30</v>
      </c>
      <c r="R34" s="74" t="s">
        <v>1</v>
      </c>
      <c r="S34" s="74"/>
      <c r="T34" s="29" t="s">
        <v>30</v>
      </c>
      <c r="U34" s="43" t="s">
        <v>26</v>
      </c>
      <c r="V34" s="29" t="s">
        <v>0</v>
      </c>
      <c r="W34" s="29" t="s">
        <v>28</v>
      </c>
      <c r="X34" s="43" t="s">
        <v>25</v>
      </c>
      <c r="Y34" s="73" t="s">
        <v>15</v>
      </c>
      <c r="Z34" s="73"/>
      <c r="AA34" s="43" t="s">
        <v>25</v>
      </c>
      <c r="AB34" s="43" t="s">
        <v>28</v>
      </c>
      <c r="AC34" s="43" t="s">
        <v>0</v>
      </c>
      <c r="AD34" s="43" t="s">
        <v>26</v>
      </c>
      <c r="AE34" s="43" t="s">
        <v>30</v>
      </c>
    </row>
    <row r="35" spans="1:51" s="31" customFormat="1" ht="13.5" thickBot="1" x14ac:dyDescent="0.25">
      <c r="A35" s="29">
        <v>1</v>
      </c>
      <c r="B35" s="43">
        <f t="shared" ref="B35:B39" si="52">B26</f>
        <v>0.22847222222222222</v>
      </c>
      <c r="C35" s="44"/>
      <c r="D35" s="43">
        <f>AE26+8/1440</f>
        <v>0.53958333333333264</v>
      </c>
      <c r="E35" s="43">
        <f>D35+1/1440</f>
        <v>0.54027777777777708</v>
      </c>
      <c r="F35" s="43">
        <f>E35+7/1440</f>
        <v>0.54513888888888817</v>
      </c>
      <c r="G35" s="43">
        <f>F35+10/1440</f>
        <v>0.55208333333333259</v>
      </c>
      <c r="H35" s="43">
        <f>G35+5/1440</f>
        <v>0.5555555555555548</v>
      </c>
      <c r="I35" s="43">
        <f>H35+7/1440</f>
        <v>0.5604166666666659</v>
      </c>
      <c r="J35" s="43">
        <f>I35+12/1440</f>
        <v>0.5687499999999992</v>
      </c>
      <c r="K35" s="43">
        <f>J35+8/1440</f>
        <v>0.57430555555555474</v>
      </c>
      <c r="L35" s="43">
        <f>K35+4/1440</f>
        <v>0.5770833333333325</v>
      </c>
      <c r="M35" s="43">
        <f>L35+9/1440</f>
        <v>0.58333333333333248</v>
      </c>
      <c r="N35" s="43">
        <f>M35+11/1440</f>
        <v>0.59097222222222134</v>
      </c>
      <c r="O35" s="30">
        <f>N35+7/1440</f>
        <v>0.59583333333333244</v>
      </c>
      <c r="P35" s="43">
        <f>O35+5/1440</f>
        <v>0.59930555555555465</v>
      </c>
      <c r="Q35" s="43">
        <f>P35+10/1440</f>
        <v>0.60624999999999907</v>
      </c>
      <c r="R35" s="43">
        <f>Q35+8/1440</f>
        <v>0.6118055555555546</v>
      </c>
      <c r="S35" s="43">
        <f>R35+3/1440</f>
        <v>0.61388888888888793</v>
      </c>
      <c r="T35" s="43">
        <f>S35+7/1440</f>
        <v>0.61874999999999902</v>
      </c>
      <c r="U35" s="43">
        <f>T35+10/1440</f>
        <v>0.62569444444444344</v>
      </c>
      <c r="V35" s="43">
        <f>U35+5/1440</f>
        <v>0.62916666666666565</v>
      </c>
      <c r="W35" s="43">
        <f>V35+7/1440</f>
        <v>0.63402777777777675</v>
      </c>
      <c r="X35" s="43">
        <f>W35+12/1440</f>
        <v>0.64236111111111005</v>
      </c>
      <c r="Y35" s="43">
        <f>X35+8/1440</f>
        <v>0.64791666666666559</v>
      </c>
      <c r="Z35" s="43">
        <f>Y35+6/1440</f>
        <v>0.65208333333333224</v>
      </c>
      <c r="AA35" s="43">
        <f>Z35+9/1440</f>
        <v>0.65833333333333222</v>
      </c>
      <c r="AB35" s="43">
        <f>AA35+11/1440</f>
        <v>0.66597222222222108</v>
      </c>
      <c r="AC35" s="43">
        <f>AB35+7/1440</f>
        <v>0.67083333333333217</v>
      </c>
      <c r="AD35" s="43">
        <f>AC35+5/1440</f>
        <v>0.67430555555555438</v>
      </c>
      <c r="AE35" s="43">
        <f>AD35+10/1440</f>
        <v>0.6812499999999988</v>
      </c>
    </row>
    <row r="36" spans="1:51" s="31" customFormat="1" ht="13.5" thickBot="1" x14ac:dyDescent="0.25">
      <c r="A36" s="29">
        <v>2</v>
      </c>
      <c r="B36" s="43">
        <f t="shared" si="52"/>
        <v>0.24305555555555558</v>
      </c>
      <c r="C36" s="44"/>
      <c r="D36" s="43">
        <f>AE27+8/1440</f>
        <v>0.54999999999999927</v>
      </c>
      <c r="E36" s="43">
        <f>D36+5/1440</f>
        <v>0.55347222222222148</v>
      </c>
      <c r="F36" s="43">
        <f>E36+7/1440</f>
        <v>0.55833333333333257</v>
      </c>
      <c r="G36" s="43">
        <f t="shared" ref="G36:G39" si="53">F36+10/1440</f>
        <v>0.56527777777777699</v>
      </c>
      <c r="H36" s="43">
        <f t="shared" ref="H36:H39" si="54">G36+5/1440</f>
        <v>0.5687499999999992</v>
      </c>
      <c r="I36" s="43">
        <f t="shared" ref="I36:I39" si="55">H36+7/1440</f>
        <v>0.57361111111111029</v>
      </c>
      <c r="J36" s="43">
        <f t="shared" ref="J36:J39" si="56">I36+12/1440</f>
        <v>0.5819444444444436</v>
      </c>
      <c r="K36" s="43">
        <f t="shared" ref="K36:K39" si="57">J36+8/1440</f>
        <v>0.58749999999999913</v>
      </c>
      <c r="L36" s="43">
        <f>K36+3/1440</f>
        <v>0.58958333333333246</v>
      </c>
      <c r="M36" s="43">
        <f t="shared" ref="M36:M39" si="58">L36+9/1440</f>
        <v>0.59583333333333244</v>
      </c>
      <c r="N36" s="43">
        <f t="shared" ref="N36:N39" si="59">M36+11/1440</f>
        <v>0.6034722222222213</v>
      </c>
      <c r="O36" s="30">
        <f t="shared" ref="O36:O39" si="60">N36+7/1440</f>
        <v>0.60833333333333239</v>
      </c>
      <c r="P36" s="43">
        <f t="shared" ref="P36:P39" si="61">O36+5/1440</f>
        <v>0.6118055555555546</v>
      </c>
      <c r="Q36" s="43">
        <f t="shared" ref="Q36:Q39" si="62">P36+10/1440</f>
        <v>0.61874999999999902</v>
      </c>
      <c r="R36" s="43">
        <f t="shared" ref="R36:R39" si="63">Q36+8/1440</f>
        <v>0.62430555555555456</v>
      </c>
      <c r="S36" s="43">
        <f t="shared" ref="S36:S38" si="64">R36+3/1440</f>
        <v>0.62638888888888788</v>
      </c>
      <c r="T36" s="43">
        <f>S36+7/1440</f>
        <v>0.63124999999999898</v>
      </c>
      <c r="U36" s="43">
        <f>T36+10/1440</f>
        <v>0.6381944444444434</v>
      </c>
      <c r="V36" s="43">
        <f>U36+5/1440</f>
        <v>0.64166666666666561</v>
      </c>
      <c r="W36" s="43">
        <f>V36+7/1440</f>
        <v>0.6465277777777767</v>
      </c>
      <c r="X36" s="43">
        <f t="shared" ref="X36:X39" si="65">W36+12/1440</f>
        <v>0.65486111111111001</v>
      </c>
      <c r="Y36" s="43">
        <f>X36+8/1440</f>
        <v>0.66041666666666554</v>
      </c>
      <c r="Z36" s="43">
        <f>Y36+7/1440</f>
        <v>0.66527777777777664</v>
      </c>
      <c r="AA36" s="43">
        <f t="shared" ref="AA36:AA39" si="66">Z36+9/1440</f>
        <v>0.67152777777777661</v>
      </c>
      <c r="AB36" s="43">
        <f t="shared" ref="AB36:AB39" si="67">AA36+11/1440</f>
        <v>0.67916666666666548</v>
      </c>
      <c r="AC36" s="43">
        <f t="shared" ref="AC36:AC39" si="68">AB36+7/1440</f>
        <v>0.68402777777777657</v>
      </c>
      <c r="AD36" s="43">
        <f t="shared" ref="AD36:AD39" si="69">AC36+5/1440</f>
        <v>0.68749999999999878</v>
      </c>
      <c r="AE36" s="43">
        <f t="shared" ref="AE36:AE39" si="70">AD36+10/1440</f>
        <v>0.6944444444444432</v>
      </c>
    </row>
    <row r="37" spans="1:51" s="31" customFormat="1" ht="13.5" thickBot="1" x14ac:dyDescent="0.25">
      <c r="A37" s="29">
        <v>3</v>
      </c>
      <c r="B37" s="43">
        <f t="shared" si="52"/>
        <v>0.25763888888888892</v>
      </c>
      <c r="C37" s="44"/>
      <c r="D37" s="43">
        <f>AE28+8/1440</f>
        <v>0.56736111111111032</v>
      </c>
      <c r="E37" s="43">
        <f>D37+3/1440</f>
        <v>0.56944444444444364</v>
      </c>
      <c r="F37" s="43">
        <f>E37+7/1440</f>
        <v>0.57430555555555474</v>
      </c>
      <c r="G37" s="43">
        <f t="shared" si="53"/>
        <v>0.58124999999999916</v>
      </c>
      <c r="H37" s="43">
        <f t="shared" si="54"/>
        <v>0.58472222222222137</v>
      </c>
      <c r="I37" s="43">
        <f t="shared" si="55"/>
        <v>0.58958333333333246</v>
      </c>
      <c r="J37" s="43">
        <f t="shared" si="56"/>
        <v>0.59791666666666576</v>
      </c>
      <c r="K37" s="43">
        <f t="shared" si="57"/>
        <v>0.6034722222222213</v>
      </c>
      <c r="L37" s="43">
        <f>K37+6/1440</f>
        <v>0.60763888888888795</v>
      </c>
      <c r="M37" s="43">
        <f t="shared" si="58"/>
        <v>0.61388888888888793</v>
      </c>
      <c r="N37" s="43">
        <f t="shared" si="59"/>
        <v>0.62152777777777679</v>
      </c>
      <c r="O37" s="30">
        <f t="shared" si="60"/>
        <v>0.62638888888888788</v>
      </c>
      <c r="P37" s="43">
        <f t="shared" si="61"/>
        <v>0.62986111111111009</v>
      </c>
      <c r="Q37" s="43">
        <f t="shared" si="62"/>
        <v>0.63680555555555451</v>
      </c>
      <c r="R37" s="43">
        <f t="shared" si="63"/>
        <v>0.64236111111111005</v>
      </c>
      <c r="S37" s="43">
        <f t="shared" si="64"/>
        <v>0.64444444444444338</v>
      </c>
      <c r="T37" s="43">
        <f>S37+7/1440</f>
        <v>0.64930555555555447</v>
      </c>
      <c r="U37" s="43">
        <f>T37+10/1440</f>
        <v>0.65624999999999889</v>
      </c>
      <c r="V37" s="43">
        <f>U37+5/1440</f>
        <v>0.6597222222222211</v>
      </c>
      <c r="W37" s="43">
        <f>V37+7/1440</f>
        <v>0.66458333333333219</v>
      </c>
      <c r="X37" s="43">
        <f t="shared" si="65"/>
        <v>0.6729166666666655</v>
      </c>
      <c r="Y37" s="43">
        <f>X37+8/1440</f>
        <v>0.67847222222222103</v>
      </c>
      <c r="Z37" s="43">
        <f>Y37+4/1440</f>
        <v>0.6812499999999988</v>
      </c>
      <c r="AA37" s="43">
        <f t="shared" si="66"/>
        <v>0.68749999999999878</v>
      </c>
      <c r="AB37" s="43">
        <f t="shared" si="67"/>
        <v>0.69513888888888764</v>
      </c>
      <c r="AC37" s="43">
        <f t="shared" si="68"/>
        <v>0.69999999999999873</v>
      </c>
      <c r="AD37" s="43">
        <f t="shared" si="69"/>
        <v>0.70347222222222094</v>
      </c>
      <c r="AE37" s="43">
        <f t="shared" si="70"/>
        <v>0.71041666666666536</v>
      </c>
    </row>
    <row r="38" spans="1:51" s="31" customFormat="1" ht="13.5" thickBot="1" x14ac:dyDescent="0.25">
      <c r="A38" s="29">
        <v>4</v>
      </c>
      <c r="B38" s="43">
        <f t="shared" si="52"/>
        <v>0.24583333333333332</v>
      </c>
      <c r="C38" s="44"/>
      <c r="D38" s="43">
        <f>AE29+8/1440</f>
        <v>0.58194444444444349</v>
      </c>
      <c r="E38" s="43">
        <f>D38+4/1440</f>
        <v>0.58472222222222126</v>
      </c>
      <c r="F38" s="43">
        <f>E38+7/1440</f>
        <v>0.58958333333333235</v>
      </c>
      <c r="G38" s="43">
        <f t="shared" si="53"/>
        <v>0.59652777777777677</v>
      </c>
      <c r="H38" s="30">
        <f t="shared" si="54"/>
        <v>0.59999999999999898</v>
      </c>
      <c r="I38" s="43">
        <f t="shared" si="55"/>
        <v>0.60486111111111007</v>
      </c>
      <c r="J38" s="43">
        <f t="shared" si="56"/>
        <v>0.61319444444444338</v>
      </c>
      <c r="K38" s="43">
        <f t="shared" si="57"/>
        <v>0.61874999999999891</v>
      </c>
      <c r="L38" s="43">
        <f t="shared" ref="L38" si="71">K38+4/1440</f>
        <v>0.62152777777777668</v>
      </c>
      <c r="M38" s="43">
        <f t="shared" si="58"/>
        <v>0.62777777777777666</v>
      </c>
      <c r="N38" s="43">
        <f t="shared" si="59"/>
        <v>0.63541666666666552</v>
      </c>
      <c r="O38" s="43">
        <f t="shared" si="60"/>
        <v>0.64027777777777661</v>
      </c>
      <c r="P38" s="43">
        <f t="shared" si="61"/>
        <v>0.64374999999999882</v>
      </c>
      <c r="Q38" s="43">
        <f t="shared" si="62"/>
        <v>0.65069444444444324</v>
      </c>
      <c r="R38" s="43">
        <f t="shared" si="63"/>
        <v>0.65624999999999878</v>
      </c>
      <c r="S38" s="43">
        <f t="shared" si="64"/>
        <v>0.6583333333333321</v>
      </c>
      <c r="T38" s="43">
        <f>S38+7/1440</f>
        <v>0.6631944444444432</v>
      </c>
      <c r="U38" s="43">
        <f>T38+10/1440</f>
        <v>0.67013888888888762</v>
      </c>
      <c r="V38" s="43">
        <f>U38+5/1440</f>
        <v>0.67361111111110983</v>
      </c>
      <c r="W38" s="43">
        <f>V38+7/1440</f>
        <v>0.67847222222222092</v>
      </c>
      <c r="X38" s="43">
        <f t="shared" si="65"/>
        <v>0.68680555555555423</v>
      </c>
      <c r="Y38" s="43">
        <f>X38+8/1440</f>
        <v>0.69236111111110976</v>
      </c>
      <c r="Z38" s="43">
        <f t="shared" ref="Z38:Z39" si="72">Y38+4/1440</f>
        <v>0.69513888888888753</v>
      </c>
      <c r="AA38" s="43">
        <f t="shared" si="66"/>
        <v>0.70138888888888751</v>
      </c>
      <c r="AB38" s="43">
        <f t="shared" si="67"/>
        <v>0.70902777777777637</v>
      </c>
      <c r="AC38" s="43">
        <f t="shared" si="68"/>
        <v>0.71388888888888746</v>
      </c>
      <c r="AD38" s="43">
        <f t="shared" si="69"/>
        <v>0.71736111111110967</v>
      </c>
      <c r="AE38" s="43">
        <f t="shared" si="70"/>
        <v>0.72430555555555409</v>
      </c>
    </row>
    <row r="39" spans="1:51" s="31" customFormat="1" ht="13.5" thickBot="1" x14ac:dyDescent="0.25">
      <c r="A39" s="29">
        <v>5</v>
      </c>
      <c r="B39" s="43">
        <f t="shared" si="52"/>
        <v>0.26041666666666669</v>
      </c>
      <c r="C39" s="44"/>
      <c r="D39" s="43">
        <f>AE30+8/1440</f>
        <v>0.59861111111111021</v>
      </c>
      <c r="E39" s="43">
        <f>D39+3/1440</f>
        <v>0.60069444444444353</v>
      </c>
      <c r="F39" s="43">
        <f>E39+7/1440</f>
        <v>0.60555555555555463</v>
      </c>
      <c r="G39" s="43">
        <f t="shared" si="53"/>
        <v>0.61249999999999905</v>
      </c>
      <c r="H39" s="30">
        <f t="shared" si="54"/>
        <v>0.61597222222222126</v>
      </c>
      <c r="I39" s="43">
        <f t="shared" si="55"/>
        <v>0.62083333333333235</v>
      </c>
      <c r="J39" s="43">
        <f t="shared" si="56"/>
        <v>0.62916666666666565</v>
      </c>
      <c r="K39" s="43">
        <f t="shared" si="57"/>
        <v>0.63472222222222119</v>
      </c>
      <c r="L39" s="43">
        <f>K39+1/1440</f>
        <v>0.63541666666666563</v>
      </c>
      <c r="M39" s="43">
        <f t="shared" si="58"/>
        <v>0.64166666666666561</v>
      </c>
      <c r="N39" s="43">
        <f t="shared" si="59"/>
        <v>0.64930555555555447</v>
      </c>
      <c r="O39" s="43">
        <f t="shared" si="60"/>
        <v>0.65416666666666556</v>
      </c>
      <c r="P39" s="43">
        <f t="shared" si="61"/>
        <v>0.65763888888888777</v>
      </c>
      <c r="Q39" s="43">
        <f t="shared" si="62"/>
        <v>0.66458333333333219</v>
      </c>
      <c r="R39" s="43">
        <f t="shared" si="63"/>
        <v>0.67013888888888773</v>
      </c>
      <c r="S39" s="43">
        <f>R39+4/1440</f>
        <v>0.6729166666666655</v>
      </c>
      <c r="T39" s="43">
        <f>S39+7/1440</f>
        <v>0.67777777777777659</v>
      </c>
      <c r="U39" s="43">
        <f>T39+10/1440</f>
        <v>0.68472222222222101</v>
      </c>
      <c r="V39" s="43">
        <f>U39+5/1440</f>
        <v>0.68819444444444322</v>
      </c>
      <c r="W39" s="43">
        <f>V39+7/1440</f>
        <v>0.69305555555555431</v>
      </c>
      <c r="X39" s="43">
        <f t="shared" si="65"/>
        <v>0.70138888888888762</v>
      </c>
      <c r="Y39" s="43">
        <f>X39+8/1440</f>
        <v>0.70694444444444315</v>
      </c>
      <c r="Z39" s="43">
        <f t="shared" si="72"/>
        <v>0.70972222222222092</v>
      </c>
      <c r="AA39" s="43">
        <f t="shared" si="66"/>
        <v>0.7159722222222209</v>
      </c>
      <c r="AB39" s="43">
        <f t="shared" si="67"/>
        <v>0.72361111111110976</v>
      </c>
      <c r="AC39" s="43">
        <f t="shared" si="68"/>
        <v>0.72847222222222086</v>
      </c>
      <c r="AD39" s="43">
        <f t="shared" si="69"/>
        <v>0.73194444444444307</v>
      </c>
      <c r="AE39" s="43">
        <f t="shared" si="70"/>
        <v>0.73888888888888749</v>
      </c>
    </row>
    <row r="40" spans="1:51" s="31" customFormat="1" x14ac:dyDescent="0.2">
      <c r="A40" s="29"/>
      <c r="B40" s="43"/>
      <c r="C40" s="2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29"/>
      <c r="Q40" s="29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</row>
    <row r="41" spans="1:51" s="31" customFormat="1" x14ac:dyDescent="0.2">
      <c r="A41" s="29"/>
      <c r="B41" s="43"/>
      <c r="C41" s="2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9"/>
      <c r="R41" s="29"/>
      <c r="S41" s="43"/>
      <c r="T41" s="43"/>
      <c r="U41" s="43"/>
      <c r="V41" s="43"/>
      <c r="W41" s="43"/>
      <c r="X41" s="43"/>
      <c r="Y41" s="43"/>
    </row>
    <row r="42" spans="1:51" s="31" customFormat="1" x14ac:dyDescent="0.2">
      <c r="A42" s="43"/>
      <c r="B42" s="29"/>
      <c r="C42" s="43"/>
      <c r="D42" s="72">
        <v>12</v>
      </c>
      <c r="E42" s="72"/>
      <c r="F42" s="29"/>
      <c r="G42" s="29"/>
      <c r="J42" s="60"/>
      <c r="K42" s="72">
        <v>13</v>
      </c>
      <c r="L42" s="72"/>
      <c r="M42" s="29"/>
      <c r="N42" s="29"/>
      <c r="Q42" s="60"/>
      <c r="R42" s="72">
        <v>14</v>
      </c>
      <c r="S42" s="72"/>
      <c r="T42" s="29"/>
      <c r="U42" s="29"/>
      <c r="X42" s="60"/>
      <c r="Y42" s="72">
        <v>15</v>
      </c>
      <c r="Z42" s="72"/>
      <c r="AA42" s="29"/>
      <c r="AB42" s="29"/>
      <c r="AE42" s="60"/>
    </row>
    <row r="43" spans="1:51" s="31" customFormat="1" x14ac:dyDescent="0.2">
      <c r="A43" s="43"/>
      <c r="B43" s="29"/>
      <c r="C43" s="43"/>
      <c r="D43" s="74" t="s">
        <v>1</v>
      </c>
      <c r="E43" s="74"/>
      <c r="F43" s="29" t="s">
        <v>30</v>
      </c>
      <c r="G43" s="43" t="s">
        <v>26</v>
      </c>
      <c r="H43" s="29" t="s">
        <v>0</v>
      </c>
      <c r="I43" s="29" t="s">
        <v>28</v>
      </c>
      <c r="J43" s="43" t="s">
        <v>25</v>
      </c>
      <c r="K43" s="73" t="s">
        <v>15</v>
      </c>
      <c r="L43" s="73"/>
      <c r="M43" s="43" t="s">
        <v>25</v>
      </c>
      <c r="N43" s="43" t="s">
        <v>28</v>
      </c>
      <c r="O43" s="43" t="s">
        <v>0</v>
      </c>
      <c r="P43" s="43" t="s">
        <v>26</v>
      </c>
      <c r="Q43" s="43" t="s">
        <v>30</v>
      </c>
      <c r="R43" s="74" t="s">
        <v>1</v>
      </c>
      <c r="S43" s="74"/>
      <c r="T43" s="29" t="s">
        <v>30</v>
      </c>
      <c r="U43" s="43" t="s">
        <v>26</v>
      </c>
      <c r="V43" s="29" t="s">
        <v>0</v>
      </c>
      <c r="W43" s="29" t="s">
        <v>28</v>
      </c>
      <c r="X43" s="43" t="s">
        <v>25</v>
      </c>
      <c r="Y43" s="73" t="s">
        <v>15</v>
      </c>
      <c r="Z43" s="73"/>
      <c r="AA43" s="43" t="s">
        <v>25</v>
      </c>
      <c r="AB43" s="43" t="s">
        <v>28</v>
      </c>
      <c r="AC43" s="43" t="s">
        <v>0</v>
      </c>
      <c r="AD43" s="43" t="s">
        <v>26</v>
      </c>
      <c r="AE43" s="43" t="s">
        <v>30</v>
      </c>
    </row>
    <row r="44" spans="1:51" s="31" customFormat="1" ht="13.5" thickBot="1" x14ac:dyDescent="0.25">
      <c r="A44" s="29">
        <v>1</v>
      </c>
      <c r="B44" s="43">
        <f t="shared" ref="B44:B48" si="73">B35</f>
        <v>0.22847222222222222</v>
      </c>
      <c r="C44" s="44"/>
      <c r="D44" s="43">
        <f>AE35+8/1440</f>
        <v>0.68680555555555434</v>
      </c>
      <c r="E44" s="43">
        <f>D44+3/1440</f>
        <v>0.68888888888888766</v>
      </c>
      <c r="F44" s="43">
        <f>E44+7/1440</f>
        <v>0.69374999999999876</v>
      </c>
      <c r="G44" s="43">
        <f>F44+10/1440</f>
        <v>0.70069444444444318</v>
      </c>
      <c r="H44" s="43">
        <f>G44+5/1440</f>
        <v>0.70416666666666539</v>
      </c>
      <c r="I44" s="43">
        <f>H44+7/1440</f>
        <v>0.70902777777777648</v>
      </c>
      <c r="J44" s="43">
        <f>I44+12/1440</f>
        <v>0.71736111111110978</v>
      </c>
      <c r="K44" s="43">
        <f>J44+8/1440</f>
        <v>0.72291666666666532</v>
      </c>
      <c r="L44" s="43">
        <f>K44+2/1440</f>
        <v>0.7243055555555542</v>
      </c>
      <c r="M44" s="43">
        <f>L44+9/1440</f>
        <v>0.73055555555555418</v>
      </c>
      <c r="N44" s="43">
        <f>M44+11/1440</f>
        <v>0.73819444444444304</v>
      </c>
      <c r="O44" s="43">
        <f>N44+7/1440</f>
        <v>0.74305555555555414</v>
      </c>
      <c r="P44" s="43">
        <f>O44+5/1440</f>
        <v>0.74652777777777635</v>
      </c>
      <c r="Q44" s="43">
        <f>P44+10/1440</f>
        <v>0.75347222222222077</v>
      </c>
      <c r="R44" s="43">
        <f>Q44+8/1440</f>
        <v>0.7590277777777763</v>
      </c>
      <c r="S44" s="43">
        <f>R44+3/1440</f>
        <v>0.76111111111110963</v>
      </c>
      <c r="T44" s="43">
        <f>S44+7/1440</f>
        <v>0.76597222222222072</v>
      </c>
      <c r="U44" s="43">
        <f>T44+10/1440</f>
        <v>0.77291666666666514</v>
      </c>
      <c r="V44" s="43">
        <f>U44+5/1440</f>
        <v>0.77638888888888735</v>
      </c>
      <c r="W44" s="43">
        <f>V44+7/1440</f>
        <v>0.78124999999999845</v>
      </c>
      <c r="X44" s="43">
        <f>W44+12/1440</f>
        <v>0.78958333333333175</v>
      </c>
      <c r="Y44" s="45">
        <f>X44+8/1440</f>
        <v>0.79513888888888729</v>
      </c>
      <c r="Z44" s="45">
        <f>Y44+48/1440</f>
        <v>0.82847222222222061</v>
      </c>
      <c r="AA44" s="43">
        <f>Z44+8/1440</f>
        <v>0.83402777777777615</v>
      </c>
      <c r="AB44" s="43">
        <f>AA44+10/1440</f>
        <v>0.84097222222222057</v>
      </c>
      <c r="AC44" s="43">
        <f>AB44+6/1440</f>
        <v>0.84513888888888722</v>
      </c>
      <c r="AD44" s="43">
        <f>AC44+5/1440</f>
        <v>0.84861111111110943</v>
      </c>
      <c r="AE44" s="43">
        <f>AD44+10/1440</f>
        <v>0.85555555555555385</v>
      </c>
    </row>
    <row r="45" spans="1:51" s="31" customFormat="1" ht="13.5" thickBot="1" x14ac:dyDescent="0.25">
      <c r="A45" s="29">
        <v>2</v>
      </c>
      <c r="B45" s="43">
        <f t="shared" si="73"/>
        <v>0.24305555555555558</v>
      </c>
      <c r="C45" s="44"/>
      <c r="D45" s="43">
        <f>AE36+8/1440</f>
        <v>0.69999999999999873</v>
      </c>
      <c r="E45" s="43">
        <f t="shared" ref="E45" si="74">D45+3/1440</f>
        <v>0.70208333333333206</v>
      </c>
      <c r="F45" s="43">
        <f>E45+7/1440</f>
        <v>0.70694444444444315</v>
      </c>
      <c r="G45" s="43">
        <f t="shared" ref="G45:G48" si="75">F45+10/1440</f>
        <v>0.71388888888888757</v>
      </c>
      <c r="H45" s="43">
        <f t="shared" ref="H45:H48" si="76">G45+5/1440</f>
        <v>0.71736111111110978</v>
      </c>
      <c r="I45" s="43">
        <f t="shared" ref="I45:I48" si="77">H45+7/1440</f>
        <v>0.72222222222222088</v>
      </c>
      <c r="J45" s="43">
        <f t="shared" ref="J45:J48" si="78">I45+12/1440</f>
        <v>0.73055555555555418</v>
      </c>
      <c r="K45" s="43">
        <f t="shared" ref="K45:K48" si="79">J45+8/1440</f>
        <v>0.73611111111110972</v>
      </c>
      <c r="L45" s="43">
        <f>K45+2/1440</f>
        <v>0.7374999999999986</v>
      </c>
      <c r="M45" s="43">
        <f t="shared" ref="M45:M48" si="80">L45+9/1440</f>
        <v>0.74374999999999858</v>
      </c>
      <c r="N45" s="43">
        <f t="shared" ref="N45:N48" si="81">M45+11/1440</f>
        <v>0.75138888888888744</v>
      </c>
      <c r="O45" s="43">
        <f t="shared" ref="O45:O48" si="82">N45+7/1440</f>
        <v>0.75624999999999853</v>
      </c>
      <c r="P45" s="43">
        <f t="shared" ref="P45:P48" si="83">O45+5/1440</f>
        <v>0.75972222222222074</v>
      </c>
      <c r="Q45" s="43">
        <f t="shared" ref="Q45:Q48" si="84">P45+10/1440</f>
        <v>0.76666666666666516</v>
      </c>
      <c r="R45" s="45">
        <f t="shared" ref="R45:R48" si="85">Q45+8/1440</f>
        <v>0.7722222222222207</v>
      </c>
      <c r="S45" s="45">
        <f>R45+46/1440</f>
        <v>0.80416666666666514</v>
      </c>
      <c r="T45" s="43">
        <f>S45+7/1440</f>
        <v>0.80902777777777624</v>
      </c>
      <c r="U45" s="43">
        <f>T45+10/1440</f>
        <v>0.81597222222222066</v>
      </c>
      <c r="V45" s="43">
        <f>U45+5/1440</f>
        <v>0.81944444444444287</v>
      </c>
      <c r="W45" s="43">
        <f>V45+7/1440</f>
        <v>0.82430555555555396</v>
      </c>
      <c r="X45" s="43">
        <f t="shared" ref="X45:X46" si="86">W45+12/1440</f>
        <v>0.83263888888888726</v>
      </c>
      <c r="Y45" s="43">
        <f>X45+8/1440</f>
        <v>0.8381944444444428</v>
      </c>
      <c r="Z45" s="43">
        <f>Y45+4/1440</f>
        <v>0.84097222222222057</v>
      </c>
      <c r="AA45" s="43">
        <f t="shared" ref="AA45:AA48" si="87">Z45+8/1440</f>
        <v>0.8465277777777761</v>
      </c>
      <c r="AB45" s="43">
        <f t="shared" ref="AB45:AB48" si="88">AA45+10/1440</f>
        <v>0.85347222222222052</v>
      </c>
      <c r="AC45" s="43">
        <f t="shared" ref="AC45:AC48" si="89">AB45+6/1440</f>
        <v>0.85763888888888717</v>
      </c>
      <c r="AD45" s="43">
        <f t="shared" ref="AD45:AD48" si="90">AC45+5/1440</f>
        <v>0.86111111111110938</v>
      </c>
      <c r="AE45" s="43">
        <f t="shared" ref="AE45:AE48" si="91">AD45+10/1440</f>
        <v>0.8680555555555538</v>
      </c>
    </row>
    <row r="46" spans="1:51" s="31" customFormat="1" ht="13.5" thickBot="1" x14ac:dyDescent="0.25">
      <c r="A46" s="29">
        <v>3</v>
      </c>
      <c r="B46" s="43">
        <f t="shared" si="73"/>
        <v>0.25763888888888892</v>
      </c>
      <c r="C46" s="44"/>
      <c r="D46" s="43">
        <f>AE37+8/1440</f>
        <v>0.7159722222222209</v>
      </c>
      <c r="E46" s="43">
        <f>D46+4/1440</f>
        <v>0.71874999999999867</v>
      </c>
      <c r="F46" s="43">
        <f>E46+7/1440</f>
        <v>0.72361111111110976</v>
      </c>
      <c r="G46" s="43">
        <f t="shared" si="75"/>
        <v>0.73055555555555418</v>
      </c>
      <c r="H46" s="43">
        <f t="shared" si="76"/>
        <v>0.73402777777777639</v>
      </c>
      <c r="I46" s="43">
        <f t="shared" si="77"/>
        <v>0.73888888888888749</v>
      </c>
      <c r="J46" s="43">
        <f t="shared" si="78"/>
        <v>0.74722222222222079</v>
      </c>
      <c r="K46" s="43">
        <f t="shared" si="79"/>
        <v>0.75277777777777632</v>
      </c>
      <c r="L46" s="43">
        <f>K46+1/1440</f>
        <v>0.75347222222222077</v>
      </c>
      <c r="M46" s="43">
        <f t="shared" si="80"/>
        <v>0.75972222222222074</v>
      </c>
      <c r="N46" s="43">
        <f t="shared" si="81"/>
        <v>0.76736111111110961</v>
      </c>
      <c r="O46" s="43">
        <f t="shared" si="82"/>
        <v>0.7722222222222207</v>
      </c>
      <c r="P46" s="43">
        <f t="shared" si="83"/>
        <v>0.77569444444444291</v>
      </c>
      <c r="Q46" s="43">
        <f t="shared" si="84"/>
        <v>0.78263888888888733</v>
      </c>
      <c r="R46" s="43">
        <f t="shared" si="85"/>
        <v>0.78819444444444287</v>
      </c>
      <c r="S46" s="43">
        <f t="shared" ref="S46:S47" si="92">R46+3/1440</f>
        <v>0.79027777777777619</v>
      </c>
      <c r="T46" s="43">
        <f>S46+7/1440</f>
        <v>0.79513888888888729</v>
      </c>
      <c r="U46" s="43">
        <f>T46+10/1440</f>
        <v>0.80208333333333171</v>
      </c>
      <c r="V46" s="43">
        <f>U46+5/1440</f>
        <v>0.80555555555555391</v>
      </c>
      <c r="W46" s="43">
        <f>V46+7/1440</f>
        <v>0.81041666666666501</v>
      </c>
      <c r="X46" s="43">
        <f t="shared" si="86"/>
        <v>0.81874999999999831</v>
      </c>
      <c r="Y46" s="45">
        <f>X46+8/1440</f>
        <v>0.82430555555555385</v>
      </c>
      <c r="Z46" s="45">
        <f>Y46+46/1440</f>
        <v>0.85624999999999829</v>
      </c>
      <c r="AA46" s="43">
        <f t="shared" si="87"/>
        <v>0.86180555555555383</v>
      </c>
      <c r="AB46" s="43">
        <f t="shared" si="88"/>
        <v>0.86874999999999825</v>
      </c>
      <c r="AC46" s="43">
        <f t="shared" si="89"/>
        <v>0.8729166666666649</v>
      </c>
      <c r="AD46" s="43">
        <f t="shared" si="90"/>
        <v>0.87638888888888711</v>
      </c>
      <c r="AE46" s="43">
        <f t="shared" si="91"/>
        <v>0.88333333333333153</v>
      </c>
    </row>
    <row r="47" spans="1:51" s="31" customFormat="1" ht="13.5" thickBot="1" x14ac:dyDescent="0.25">
      <c r="A47" s="29">
        <v>4</v>
      </c>
      <c r="B47" s="43">
        <f t="shared" si="73"/>
        <v>0.24583333333333332</v>
      </c>
      <c r="C47" s="44"/>
      <c r="D47" s="43">
        <f>AE38+8/1440</f>
        <v>0.72986111111110963</v>
      </c>
      <c r="E47" s="43">
        <f>D47+5/1440</f>
        <v>0.73333333333333184</v>
      </c>
      <c r="F47" s="43">
        <f>E47+7/1440</f>
        <v>0.73819444444444293</v>
      </c>
      <c r="G47" s="43">
        <f t="shared" si="75"/>
        <v>0.74513888888888735</v>
      </c>
      <c r="H47" s="43">
        <f t="shared" si="76"/>
        <v>0.74861111111110956</v>
      </c>
      <c r="I47" s="43">
        <f t="shared" si="77"/>
        <v>0.75347222222222066</v>
      </c>
      <c r="J47" s="43">
        <f t="shared" si="78"/>
        <v>0.76180555555555396</v>
      </c>
      <c r="K47" s="45">
        <f t="shared" si="79"/>
        <v>0.7673611111111095</v>
      </c>
      <c r="L47" s="45">
        <f>K47+44/1440</f>
        <v>0.79791666666666505</v>
      </c>
      <c r="M47" s="43">
        <f t="shared" si="80"/>
        <v>0.80416666666666503</v>
      </c>
      <c r="N47" s="43">
        <f t="shared" si="81"/>
        <v>0.81180555555555389</v>
      </c>
      <c r="O47" s="43">
        <f t="shared" si="82"/>
        <v>0.81666666666666499</v>
      </c>
      <c r="P47" s="43">
        <f t="shared" si="83"/>
        <v>0.8201388888888872</v>
      </c>
      <c r="Q47" s="43">
        <f t="shared" si="84"/>
        <v>0.82708333333333162</v>
      </c>
      <c r="R47" s="43">
        <f t="shared" si="85"/>
        <v>0.83263888888888715</v>
      </c>
      <c r="S47" s="43">
        <f t="shared" si="92"/>
        <v>0.83472222222222048</v>
      </c>
      <c r="T47" s="43">
        <f>S47+7/1440</f>
        <v>0.83958333333333157</v>
      </c>
      <c r="U47" s="43">
        <f>T47+10/1440</f>
        <v>0.84652777777777599</v>
      </c>
      <c r="V47" s="43">
        <f>U47+4/1440</f>
        <v>0.84930555555555376</v>
      </c>
      <c r="W47" s="43">
        <f>V47+7/1440</f>
        <v>0.85416666666666485</v>
      </c>
      <c r="X47" s="43">
        <f>W47+11/1440</f>
        <v>0.86180555555555372</v>
      </c>
      <c r="Y47" s="43">
        <f>X47+7/1440</f>
        <v>0.86666666666666481</v>
      </c>
      <c r="Z47" s="43">
        <f>Y47+3/1440</f>
        <v>0.86874999999999813</v>
      </c>
      <c r="AA47" s="43">
        <f t="shared" si="87"/>
        <v>0.87430555555555367</v>
      </c>
      <c r="AB47" s="43">
        <f t="shared" si="88"/>
        <v>0.88124999999999809</v>
      </c>
      <c r="AC47" s="43">
        <f t="shared" si="89"/>
        <v>0.88541666666666474</v>
      </c>
      <c r="AD47" s="43">
        <f t="shared" si="90"/>
        <v>0.88888888888888695</v>
      </c>
      <c r="AE47" s="43">
        <f t="shared" si="91"/>
        <v>0.89583333333333137</v>
      </c>
    </row>
    <row r="48" spans="1:51" s="31" customFormat="1" ht="13.5" thickBot="1" x14ac:dyDescent="0.25">
      <c r="A48" s="29">
        <v>5</v>
      </c>
      <c r="B48" s="43">
        <f t="shared" si="73"/>
        <v>0.26041666666666669</v>
      </c>
      <c r="C48" s="44"/>
      <c r="D48" s="43">
        <f>AE39+8/1440</f>
        <v>0.74444444444444302</v>
      </c>
      <c r="E48" s="43">
        <f>D48+5/1440</f>
        <v>0.74791666666666523</v>
      </c>
      <c r="F48" s="43">
        <f>E48+7/1440</f>
        <v>0.75277777777777632</v>
      </c>
      <c r="G48" s="43">
        <f t="shared" si="75"/>
        <v>0.75972222222222074</v>
      </c>
      <c r="H48" s="43">
        <f t="shared" si="76"/>
        <v>0.76319444444444295</v>
      </c>
      <c r="I48" s="43">
        <f t="shared" si="77"/>
        <v>0.76805555555555405</v>
      </c>
      <c r="J48" s="43">
        <f t="shared" si="78"/>
        <v>0.77638888888888735</v>
      </c>
      <c r="K48" s="43">
        <f t="shared" si="79"/>
        <v>0.78194444444444289</v>
      </c>
      <c r="L48" s="68">
        <f>K48+2/1440</f>
        <v>0.78333333333333177</v>
      </c>
      <c r="M48" s="43">
        <f t="shared" si="80"/>
        <v>0.78958333333333175</v>
      </c>
      <c r="N48" s="43">
        <f t="shared" si="81"/>
        <v>0.79722222222222061</v>
      </c>
      <c r="O48" s="43">
        <f t="shared" si="82"/>
        <v>0.80208333333333171</v>
      </c>
      <c r="P48" s="43">
        <f t="shared" si="83"/>
        <v>0.80555555555555391</v>
      </c>
      <c r="Q48" s="43">
        <f t="shared" si="84"/>
        <v>0.81249999999999833</v>
      </c>
      <c r="R48" s="45">
        <f t="shared" si="85"/>
        <v>0.81805555555555387</v>
      </c>
      <c r="S48" s="45">
        <f>R48+43/1440</f>
        <v>0.84791666666666499</v>
      </c>
      <c r="T48" s="43">
        <f>S48+7/1440</f>
        <v>0.85277777777777608</v>
      </c>
      <c r="U48" s="43">
        <f>T48+10/1440</f>
        <v>0.8597222222222205</v>
      </c>
      <c r="V48" s="43">
        <f>U48+4/1440</f>
        <v>0.86249999999999827</v>
      </c>
      <c r="W48" s="43">
        <f>V48+7/1440</f>
        <v>0.86736111111110936</v>
      </c>
      <c r="X48" s="43">
        <f>W48+11/1440</f>
        <v>0.87499999999999822</v>
      </c>
      <c r="Y48" s="43">
        <f>X48+7/1440</f>
        <v>0.87986111111110932</v>
      </c>
      <c r="Z48" s="43">
        <f t="shared" ref="Z48" si="93">Y48+4/1440</f>
        <v>0.88263888888888709</v>
      </c>
      <c r="AA48" s="43">
        <f t="shared" si="87"/>
        <v>0.88819444444444262</v>
      </c>
      <c r="AB48" s="43">
        <f t="shared" si="88"/>
        <v>0.89513888888888704</v>
      </c>
      <c r="AC48" s="43">
        <f t="shared" si="89"/>
        <v>0.89930555555555369</v>
      </c>
      <c r="AD48" s="43">
        <f t="shared" si="90"/>
        <v>0.9027777777777759</v>
      </c>
      <c r="AE48" s="43">
        <f t="shared" si="91"/>
        <v>0.90972222222222032</v>
      </c>
    </row>
    <row r="49" spans="1:32" s="31" customFormat="1" ht="13.5" customHeight="1" x14ac:dyDescent="0.2">
      <c r="A49" s="29"/>
      <c r="B49" s="29"/>
      <c r="C49" s="29"/>
      <c r="D49" s="43"/>
      <c r="E49" s="32"/>
      <c r="F49" s="32"/>
      <c r="G49" s="32"/>
      <c r="H49" s="32"/>
      <c r="I49" s="32"/>
      <c r="J49" s="32"/>
      <c r="K49" s="33"/>
      <c r="L49" s="32"/>
      <c r="M49" s="32"/>
      <c r="N49" s="32"/>
      <c r="O49" s="32"/>
      <c r="P49" s="33"/>
      <c r="Q49" s="33"/>
      <c r="R49" s="33"/>
      <c r="S49" s="33"/>
      <c r="T49" s="33"/>
      <c r="U49" s="33"/>
      <c r="V49" s="33"/>
      <c r="W49" s="32"/>
      <c r="X49" s="29"/>
      <c r="Y49" s="33"/>
      <c r="Z49" s="33"/>
      <c r="AA49" s="33"/>
      <c r="AB49" s="33"/>
      <c r="AC49" s="33"/>
      <c r="AD49" s="33"/>
      <c r="AE49" s="33"/>
      <c r="AF49" s="33"/>
    </row>
    <row r="50" spans="1:32" s="31" customFormat="1" ht="13.5" customHeight="1" x14ac:dyDescent="0.2">
      <c r="A50" s="29"/>
      <c r="B50" s="29"/>
      <c r="C50" s="29"/>
      <c r="D50" s="43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3"/>
      <c r="Q50" s="33"/>
      <c r="R50" s="33"/>
      <c r="S50" s="33"/>
      <c r="T50" s="33"/>
      <c r="U50" s="33"/>
      <c r="V50" s="33"/>
      <c r="W50" s="32"/>
      <c r="X50" s="29"/>
      <c r="Y50" s="33"/>
      <c r="Z50" s="33"/>
      <c r="AA50" s="33"/>
      <c r="AB50" s="33"/>
      <c r="AC50" s="33"/>
      <c r="AD50" s="33"/>
      <c r="AE50" s="33"/>
      <c r="AF50" s="33"/>
    </row>
    <row r="51" spans="1:32" s="31" customFormat="1" ht="13.5" customHeight="1" x14ac:dyDescent="0.2">
      <c r="A51" s="29"/>
      <c r="B51" s="29"/>
      <c r="C51" s="29"/>
      <c r="D51" s="43"/>
      <c r="E51" s="32"/>
      <c r="F51" s="32"/>
      <c r="G51" s="32"/>
      <c r="H51" s="32"/>
      <c r="I51" s="32"/>
      <c r="J51" s="32"/>
      <c r="K51" s="33"/>
      <c r="L51" s="32"/>
      <c r="M51" s="32"/>
      <c r="N51" s="32"/>
      <c r="O51" s="32"/>
      <c r="P51" s="33"/>
      <c r="Q51" s="33"/>
      <c r="R51" s="33"/>
      <c r="S51" s="33"/>
      <c r="T51" s="33"/>
      <c r="U51" s="33"/>
      <c r="V51" s="33"/>
      <c r="W51" s="32"/>
      <c r="X51" s="29"/>
      <c r="Y51" s="33"/>
      <c r="Z51" s="33"/>
      <c r="AA51" s="33"/>
      <c r="AB51" s="33"/>
      <c r="AC51" s="33"/>
      <c r="AD51" s="33"/>
      <c r="AE51" s="33"/>
      <c r="AF51" s="33"/>
    </row>
    <row r="52" spans="1:32" s="31" customFormat="1" ht="13.5" customHeight="1" x14ac:dyDescent="0.2">
      <c r="A52" s="29"/>
      <c r="B52" s="29"/>
      <c r="C52" s="29"/>
      <c r="D52" s="43"/>
      <c r="E52" s="32"/>
      <c r="F52" s="32"/>
      <c r="G52" s="32"/>
      <c r="H52" s="32"/>
      <c r="I52" s="32"/>
      <c r="J52" s="32"/>
      <c r="K52" s="33"/>
      <c r="L52" s="32"/>
      <c r="M52" s="32"/>
      <c r="N52" s="32"/>
      <c r="O52" s="32"/>
      <c r="P52" s="33"/>
      <c r="Q52" s="33"/>
      <c r="R52" s="33"/>
      <c r="S52" s="33"/>
      <c r="T52" s="33"/>
      <c r="U52" s="33"/>
      <c r="V52" s="33"/>
      <c r="W52" s="32"/>
      <c r="X52" s="29"/>
      <c r="Y52" s="33"/>
      <c r="Z52" s="33"/>
      <c r="AA52" s="33"/>
      <c r="AB52" s="33"/>
      <c r="AC52" s="33"/>
      <c r="AD52" s="33"/>
      <c r="AE52" s="33"/>
      <c r="AF52" s="33"/>
    </row>
    <row r="53" spans="1:32" s="31" customFormat="1" ht="13.5" customHeight="1" x14ac:dyDescent="0.2">
      <c r="A53" s="29"/>
      <c r="B53" s="29"/>
      <c r="C53" s="29"/>
      <c r="D53" s="43"/>
      <c r="E53" s="32"/>
      <c r="F53" s="32"/>
      <c r="G53" s="32"/>
      <c r="H53" s="32"/>
      <c r="I53" s="32"/>
      <c r="J53" s="32"/>
      <c r="K53" s="33"/>
      <c r="L53" s="32"/>
      <c r="M53" s="32"/>
      <c r="N53" s="32"/>
      <c r="O53" s="32"/>
      <c r="P53" s="33"/>
      <c r="Q53" s="33"/>
      <c r="R53" s="33"/>
      <c r="S53" s="33"/>
      <c r="T53" s="33"/>
      <c r="U53" s="33"/>
      <c r="V53" s="33"/>
      <c r="W53" s="32"/>
      <c r="X53" s="29"/>
      <c r="Y53" s="33"/>
      <c r="Z53" s="33"/>
      <c r="AA53" s="33"/>
      <c r="AB53" s="33"/>
      <c r="AC53" s="33"/>
      <c r="AD53" s="33"/>
      <c r="AE53" s="33"/>
      <c r="AF53" s="33"/>
    </row>
    <row r="54" spans="1:32" s="31" customFormat="1" ht="13.5" customHeight="1" x14ac:dyDescent="0.2">
      <c r="A54" s="29"/>
      <c r="B54" s="29"/>
      <c r="C54" s="29"/>
      <c r="D54" s="43"/>
      <c r="E54" s="32"/>
      <c r="F54" s="32"/>
      <c r="G54" s="32"/>
      <c r="H54" s="32"/>
      <c r="I54" s="32"/>
      <c r="J54" s="32"/>
      <c r="K54" s="33"/>
      <c r="L54" s="32"/>
      <c r="M54" s="32"/>
      <c r="N54" s="32"/>
      <c r="O54" s="32"/>
      <c r="P54" s="33"/>
      <c r="Q54" s="33"/>
      <c r="R54" s="33"/>
      <c r="S54" s="33"/>
      <c r="T54" s="33"/>
      <c r="U54" s="33"/>
      <c r="V54" s="33"/>
      <c r="W54" s="32"/>
      <c r="X54" s="29"/>
      <c r="Y54" s="33"/>
      <c r="Z54" s="33"/>
      <c r="AA54" s="33"/>
      <c r="AB54" s="33"/>
      <c r="AC54" s="33"/>
      <c r="AD54" s="33"/>
      <c r="AE54" s="33"/>
      <c r="AF54" s="33"/>
    </row>
    <row r="55" spans="1:32" s="31" customFormat="1" ht="13.5" customHeight="1" x14ac:dyDescent="0.2">
      <c r="A55" s="29"/>
      <c r="B55" s="29"/>
      <c r="C55" s="29"/>
      <c r="D55" s="43"/>
      <c r="E55" s="32"/>
      <c r="F55" s="32"/>
      <c r="G55" s="32"/>
      <c r="H55" s="32"/>
      <c r="I55" s="32"/>
      <c r="J55" s="32"/>
      <c r="K55" s="33"/>
      <c r="L55" s="32"/>
      <c r="M55" s="32"/>
      <c r="N55" s="32"/>
      <c r="O55" s="32"/>
      <c r="P55" s="33"/>
      <c r="Q55" s="33"/>
      <c r="R55" s="33"/>
      <c r="S55" s="33"/>
      <c r="T55" s="33"/>
      <c r="U55" s="33"/>
      <c r="V55" s="33"/>
      <c r="W55" s="32"/>
      <c r="X55" s="29"/>
      <c r="Y55" s="33"/>
      <c r="Z55" s="33"/>
      <c r="AA55" s="33"/>
      <c r="AB55" s="33"/>
      <c r="AC55" s="33"/>
      <c r="AD55" s="33"/>
      <c r="AE55" s="33"/>
      <c r="AF55" s="33"/>
    </row>
    <row r="56" spans="1:32" s="31" customFormat="1" ht="13.5" customHeight="1" x14ac:dyDescent="0.2">
      <c r="A56" s="29"/>
      <c r="B56" s="29"/>
      <c r="C56" s="29"/>
      <c r="D56" s="43"/>
      <c r="E56" s="32"/>
      <c r="F56" s="32"/>
      <c r="G56" s="32"/>
      <c r="H56" s="32"/>
      <c r="I56" s="32"/>
      <c r="J56" s="32"/>
      <c r="K56" s="33"/>
      <c r="L56" s="32"/>
      <c r="M56" s="32"/>
      <c r="N56" s="32"/>
      <c r="O56" s="32"/>
      <c r="P56" s="33"/>
      <c r="Q56" s="33"/>
      <c r="R56" s="33"/>
      <c r="S56" s="33"/>
      <c r="T56" s="33"/>
      <c r="U56" s="33"/>
      <c r="V56" s="33"/>
      <c r="W56" s="32"/>
      <c r="X56" s="29"/>
      <c r="Y56" s="33"/>
      <c r="Z56" s="33"/>
      <c r="AA56" s="33"/>
      <c r="AB56" s="33"/>
      <c r="AC56" s="33"/>
      <c r="AD56" s="33"/>
      <c r="AE56" s="33"/>
      <c r="AF56" s="33"/>
    </row>
    <row r="57" spans="1:32" s="31" customFormat="1" ht="13.5" customHeight="1" x14ac:dyDescent="0.2">
      <c r="A57" s="29"/>
      <c r="B57" s="29"/>
      <c r="C57" s="29"/>
      <c r="D57" s="43"/>
      <c r="E57" s="32"/>
      <c r="F57" s="32"/>
      <c r="G57" s="32"/>
      <c r="H57" s="32"/>
      <c r="I57" s="32"/>
      <c r="J57" s="32"/>
      <c r="K57" s="33"/>
      <c r="L57" s="32"/>
      <c r="M57" s="32"/>
      <c r="N57" s="32"/>
      <c r="O57" s="32"/>
      <c r="P57" s="33"/>
      <c r="Q57" s="33"/>
      <c r="R57" s="33"/>
      <c r="S57" s="33"/>
      <c r="T57" s="33"/>
      <c r="U57" s="33"/>
      <c r="V57" s="33"/>
      <c r="W57" s="32"/>
      <c r="X57" s="29"/>
      <c r="Y57" s="33"/>
      <c r="Z57" s="33"/>
      <c r="AA57" s="33"/>
      <c r="AB57" s="33"/>
      <c r="AC57" s="33"/>
      <c r="AD57" s="33"/>
      <c r="AE57" s="33"/>
      <c r="AF57" s="33"/>
    </row>
    <row r="58" spans="1:32" ht="16.5" customHeight="1" x14ac:dyDescent="0.2">
      <c r="A58" s="7" t="s">
        <v>29</v>
      </c>
      <c r="B58" s="8"/>
      <c r="C58" s="8"/>
      <c r="D58" s="9"/>
      <c r="E58" s="10"/>
      <c r="G58" s="10"/>
      <c r="H58" s="11" t="s">
        <v>24</v>
      </c>
      <c r="I58" s="10"/>
      <c r="J58" s="7"/>
      <c r="K58" s="11"/>
      <c r="L58" s="11"/>
      <c r="M58" s="11"/>
      <c r="N58" s="11"/>
      <c r="O58" s="11"/>
      <c r="P58" s="11"/>
      <c r="Q58" s="11"/>
      <c r="R58" s="7"/>
      <c r="S58" s="12"/>
      <c r="T58" s="11"/>
      <c r="U58" s="11"/>
      <c r="V58" s="11"/>
      <c r="W58" s="13"/>
      <c r="X58" s="11"/>
      <c r="Y58" s="9"/>
      <c r="Z58" s="9"/>
      <c r="AB58" s="6"/>
      <c r="AC58" s="6"/>
      <c r="AF58" s="6" t="str">
        <f>AF12</f>
        <v>Повседневное</v>
      </c>
    </row>
    <row r="59" spans="1:32" ht="16.5" customHeight="1" x14ac:dyDescent="0.2">
      <c r="A59" s="7"/>
      <c r="B59" s="8"/>
      <c r="C59" s="8"/>
      <c r="D59" s="9"/>
      <c r="E59" s="10"/>
      <c r="G59" s="10"/>
      <c r="H59" s="11"/>
      <c r="I59" s="10"/>
      <c r="J59" s="7"/>
      <c r="K59" s="11"/>
      <c r="L59" s="11" t="str">
        <f>L13</f>
        <v>на время ремонта ул. Воздухофлотская</v>
      </c>
      <c r="M59" s="11"/>
      <c r="N59" s="11"/>
      <c r="O59" s="11"/>
      <c r="P59" s="11"/>
      <c r="Q59" s="11"/>
      <c r="R59" s="7"/>
      <c r="S59" s="12"/>
      <c r="U59" s="11"/>
      <c r="V59" s="11"/>
      <c r="W59" s="13"/>
      <c r="X59" s="11"/>
      <c r="Y59" s="9"/>
      <c r="Z59" s="9"/>
      <c r="AB59" s="6"/>
      <c r="AC59" s="6"/>
      <c r="AF59" s="6"/>
    </row>
    <row r="60" spans="1:32" ht="13.5" customHeight="1" x14ac:dyDescent="0.2">
      <c r="A60" s="34"/>
      <c r="B60" s="34"/>
      <c r="C60" s="34"/>
      <c r="D60" s="35"/>
      <c r="E60" s="46"/>
      <c r="F60" s="46"/>
      <c r="G60" s="46"/>
      <c r="H60" s="46"/>
      <c r="I60" s="46"/>
      <c r="J60" s="46"/>
      <c r="K60" s="47"/>
      <c r="L60" s="46"/>
      <c r="M60" s="46"/>
      <c r="N60" s="46"/>
      <c r="O60" s="46"/>
      <c r="P60" s="47"/>
      <c r="Q60" s="47"/>
      <c r="R60" s="47"/>
      <c r="S60" s="47"/>
      <c r="T60" s="47"/>
      <c r="U60" s="47"/>
      <c r="V60" s="47"/>
      <c r="W60" s="46"/>
      <c r="X60" s="34"/>
      <c r="Y60" s="47"/>
      <c r="Z60" s="47"/>
      <c r="AA60" s="47"/>
      <c r="AB60" s="47"/>
      <c r="AC60" s="47"/>
      <c r="AD60" s="47"/>
      <c r="AE60" s="47"/>
      <c r="AF60" s="47"/>
    </row>
    <row r="61" spans="1:32" ht="13.5" customHeight="1" x14ac:dyDescent="0.2">
      <c r="A61" s="34"/>
      <c r="B61" s="34"/>
      <c r="C61" s="34"/>
      <c r="D61" s="35"/>
      <c r="E61" s="46"/>
      <c r="F61" s="46"/>
      <c r="G61" s="46"/>
      <c r="H61" s="46"/>
      <c r="I61" s="46"/>
      <c r="J61" s="46"/>
      <c r="K61" s="47"/>
      <c r="L61" s="46"/>
      <c r="M61" s="46"/>
      <c r="N61" s="46"/>
      <c r="O61" s="46"/>
      <c r="P61" s="47"/>
      <c r="Q61" s="47"/>
      <c r="R61" s="47"/>
      <c r="S61" s="47"/>
      <c r="T61" s="47"/>
      <c r="U61" s="47"/>
      <c r="V61" s="47"/>
      <c r="W61" s="46"/>
      <c r="X61" s="34"/>
      <c r="Y61" s="47"/>
      <c r="Z61" s="47"/>
      <c r="AA61" s="47"/>
      <c r="AB61" s="47"/>
      <c r="AC61" s="47"/>
      <c r="AD61" s="47"/>
      <c r="AE61" s="47"/>
      <c r="AF61" s="47"/>
    </row>
    <row r="62" spans="1:32" s="31" customFormat="1" ht="13.5" customHeight="1" x14ac:dyDescent="0.2">
      <c r="A62" s="34"/>
      <c r="B62" s="34"/>
      <c r="C62" s="34"/>
      <c r="D62" s="72">
        <v>16</v>
      </c>
      <c r="E62" s="72"/>
      <c r="F62" s="29"/>
      <c r="G62" s="29"/>
      <c r="J62" s="60"/>
      <c r="K62" s="72">
        <v>17</v>
      </c>
      <c r="L62" s="72"/>
      <c r="M62" s="29"/>
      <c r="N62" s="29"/>
      <c r="Q62" s="60"/>
      <c r="R62" s="72">
        <v>18</v>
      </c>
      <c r="S62" s="72"/>
      <c r="T62" s="43"/>
      <c r="U62" s="43"/>
      <c r="V62" s="43"/>
      <c r="W62" s="43"/>
      <c r="X62" s="43"/>
      <c r="Y62" s="43"/>
      <c r="Z62" s="43"/>
      <c r="AA62" s="43"/>
      <c r="AB62" s="29"/>
      <c r="AC62" s="33"/>
      <c r="AD62" s="33"/>
      <c r="AE62" s="33"/>
      <c r="AF62" s="33"/>
    </row>
    <row r="63" spans="1:32" s="31" customFormat="1" ht="13.5" customHeight="1" x14ac:dyDescent="0.2">
      <c r="A63" s="29"/>
      <c r="B63" s="29"/>
      <c r="C63" s="29"/>
      <c r="D63" s="74" t="s">
        <v>1</v>
      </c>
      <c r="E63" s="74"/>
      <c r="F63" s="29" t="s">
        <v>30</v>
      </c>
      <c r="G63" s="43" t="s">
        <v>26</v>
      </c>
      <c r="H63" s="29" t="s">
        <v>0</v>
      </c>
      <c r="I63" s="29" t="s">
        <v>28</v>
      </c>
      <c r="J63" s="43" t="s">
        <v>25</v>
      </c>
      <c r="K63" s="73" t="s">
        <v>15</v>
      </c>
      <c r="L63" s="73"/>
      <c r="M63" s="43" t="s">
        <v>25</v>
      </c>
      <c r="N63" s="43" t="s">
        <v>28</v>
      </c>
      <c r="O63" s="43" t="s">
        <v>0</v>
      </c>
      <c r="P63" s="43" t="s">
        <v>26</v>
      </c>
      <c r="Q63" s="43" t="s">
        <v>30</v>
      </c>
      <c r="R63" s="74" t="s">
        <v>1</v>
      </c>
      <c r="S63" s="74"/>
      <c r="T63" s="29" t="s">
        <v>30</v>
      </c>
      <c r="U63" s="64"/>
      <c r="V63" s="43"/>
      <c r="W63" s="43"/>
      <c r="X63" s="43"/>
      <c r="Y63" s="43"/>
      <c r="Z63" s="43"/>
      <c r="AA63" s="43"/>
      <c r="AB63" s="29"/>
      <c r="AC63" s="29"/>
      <c r="AD63" s="29"/>
      <c r="AE63" s="29"/>
      <c r="AF63" s="29"/>
    </row>
    <row r="64" spans="1:32" s="31" customFormat="1" ht="13.5" customHeight="1" x14ac:dyDescent="0.2">
      <c r="A64" s="29">
        <v>1</v>
      </c>
      <c r="B64" s="43">
        <f t="shared" ref="B64:C68" si="94">B44</f>
        <v>0.22847222222222222</v>
      </c>
      <c r="C64" s="44">
        <f t="shared" si="94"/>
        <v>0</v>
      </c>
      <c r="D64" s="43">
        <f>AE44+7/1440</f>
        <v>0.86041666666666494</v>
      </c>
      <c r="E64" s="43">
        <f>D64+1/1440</f>
        <v>0.86111111111110938</v>
      </c>
      <c r="F64" s="43">
        <f>E64+7/1440</f>
        <v>0.86597222222222048</v>
      </c>
      <c r="G64" s="43">
        <f>F64+10/1440</f>
        <v>0.8729166666666649</v>
      </c>
      <c r="H64" s="43">
        <f>G64+4/1440</f>
        <v>0.87569444444444267</v>
      </c>
      <c r="I64" s="43">
        <f>H64+7/1440</f>
        <v>0.88055555555555376</v>
      </c>
      <c r="J64" s="43">
        <f>I64+11/1440</f>
        <v>0.88819444444444262</v>
      </c>
      <c r="K64" s="43">
        <f>J64+7/1440</f>
        <v>0.89305555555555372</v>
      </c>
      <c r="L64" s="43">
        <f t="shared" ref="L64:L68" si="95">K64+4/1440</f>
        <v>0.89583333333333148</v>
      </c>
      <c r="M64" s="43">
        <f>L64+8/1440</f>
        <v>0.90138888888888702</v>
      </c>
      <c r="N64" s="43">
        <f>M64+10/1440</f>
        <v>0.90833333333333144</v>
      </c>
      <c r="O64" s="43">
        <f>N64+6/1440</f>
        <v>0.91249999999999809</v>
      </c>
      <c r="P64" s="43">
        <f>O64+5/1440</f>
        <v>0.9159722222222203</v>
      </c>
      <c r="Q64" s="43">
        <f>P64+10/1440</f>
        <v>0.92291666666666472</v>
      </c>
      <c r="R64" s="43">
        <f>Q64+7/1440</f>
        <v>0.92777777777777581</v>
      </c>
      <c r="S64" s="43">
        <f t="shared" ref="S64:S66" si="96">R64+4/1440</f>
        <v>0.93055555555555358</v>
      </c>
      <c r="T64" s="43">
        <f>S64+7/1440</f>
        <v>0.93541666666666468</v>
      </c>
      <c r="U64" s="43" t="s">
        <v>16</v>
      </c>
      <c r="V64" s="43"/>
      <c r="W64" s="43"/>
      <c r="X64" s="43"/>
      <c r="Y64" s="43"/>
      <c r="Z64" s="43"/>
      <c r="AB64" s="29"/>
      <c r="AC64" s="33"/>
      <c r="AD64" s="33"/>
      <c r="AE64" s="66" t="s">
        <v>9</v>
      </c>
      <c r="AF64" s="43">
        <f>T64+10/1440</f>
        <v>0.9423611111111091</v>
      </c>
    </row>
    <row r="65" spans="1:32" s="31" customFormat="1" ht="13.5" customHeight="1" x14ac:dyDescent="0.2">
      <c r="A65" s="29">
        <v>2</v>
      </c>
      <c r="B65" s="43">
        <f t="shared" si="94"/>
        <v>0.24305555555555558</v>
      </c>
      <c r="C65" s="44">
        <f t="shared" si="94"/>
        <v>0</v>
      </c>
      <c r="D65" s="43">
        <f>AE45+7/1440</f>
        <v>0.8729166666666649</v>
      </c>
      <c r="E65" s="43">
        <f>D65+5/1440</f>
        <v>0.87638888888888711</v>
      </c>
      <c r="F65" s="43">
        <f t="shared" ref="F65:F68" si="97">E65+7/1440</f>
        <v>0.8812499999999982</v>
      </c>
      <c r="G65" s="43">
        <f t="shared" ref="G65:G68" si="98">F65+10/1440</f>
        <v>0.88819444444444262</v>
      </c>
      <c r="H65" s="43">
        <f t="shared" ref="H65:H68" si="99">G65+4/1440</f>
        <v>0.89097222222222039</v>
      </c>
      <c r="I65" s="43">
        <f t="shared" ref="I65:I68" si="100">H65+7/1440</f>
        <v>0.89583333333333148</v>
      </c>
      <c r="J65" s="43">
        <f t="shared" ref="J65:J68" si="101">I65+11/1440</f>
        <v>0.90347222222222034</v>
      </c>
      <c r="K65" s="43">
        <f t="shared" ref="K65:K68" si="102">J65+7/1440</f>
        <v>0.90833333333333144</v>
      </c>
      <c r="L65" s="43">
        <f>K65+2/1440</f>
        <v>0.90972222222222032</v>
      </c>
      <c r="M65" s="43">
        <f t="shared" ref="M65:M68" si="103">L65+8/1440</f>
        <v>0.91527777777777586</v>
      </c>
      <c r="N65" s="43">
        <f t="shared" ref="N65:N68" si="104">M65+10/1440</f>
        <v>0.92222222222222028</v>
      </c>
      <c r="O65" s="43">
        <f t="shared" ref="O65:O68" si="105">N65+6/1440</f>
        <v>0.92638888888888693</v>
      </c>
      <c r="P65" s="43">
        <f t="shared" ref="P65:P66" si="106">O65+5/1440</f>
        <v>0.92986111111110914</v>
      </c>
      <c r="Q65" s="43">
        <f t="shared" ref="Q65:Q66" si="107">P65+10/1440</f>
        <v>0.93680555555555356</v>
      </c>
      <c r="R65" s="43">
        <f t="shared" ref="R65:R66" si="108">Q65+7/1440</f>
        <v>0.94166666666666465</v>
      </c>
      <c r="S65" s="43">
        <f t="shared" si="96"/>
        <v>0.94444444444444242</v>
      </c>
      <c r="T65" s="43">
        <f t="shared" ref="T65:T66" si="109">S65+7/1440</f>
        <v>0.94930555555555352</v>
      </c>
      <c r="U65" s="43" t="s">
        <v>16</v>
      </c>
      <c r="V65" s="26"/>
      <c r="W65" s="29"/>
      <c r="X65" s="26"/>
      <c r="Y65" s="26"/>
      <c r="Z65" s="26"/>
      <c r="AA65" s="43"/>
      <c r="AB65" s="29"/>
      <c r="AC65" s="33"/>
      <c r="AD65" s="33"/>
      <c r="AE65" s="66" t="s">
        <v>9</v>
      </c>
      <c r="AF65" s="43">
        <f t="shared" ref="AF65:AF66" si="110">T65+10/1440</f>
        <v>0.95624999999999793</v>
      </c>
    </row>
    <row r="66" spans="1:32" s="31" customFormat="1" ht="13.5" customHeight="1" x14ac:dyDescent="0.2">
      <c r="A66" s="29">
        <v>3</v>
      </c>
      <c r="B66" s="43">
        <f t="shared" si="94"/>
        <v>0.25763888888888892</v>
      </c>
      <c r="C66" s="44">
        <f t="shared" si="94"/>
        <v>0</v>
      </c>
      <c r="D66" s="43">
        <f>AE46+7/1440</f>
        <v>0.88819444444444262</v>
      </c>
      <c r="E66" s="43">
        <f>D66+2/1440</f>
        <v>0.88958333333333151</v>
      </c>
      <c r="F66" s="43">
        <f t="shared" si="97"/>
        <v>0.8944444444444426</v>
      </c>
      <c r="G66" s="43">
        <f t="shared" si="98"/>
        <v>0.90138888888888702</v>
      </c>
      <c r="H66" s="43">
        <f t="shared" si="99"/>
        <v>0.90416666666666479</v>
      </c>
      <c r="I66" s="43">
        <f t="shared" si="100"/>
        <v>0.90902777777777588</v>
      </c>
      <c r="J66" s="43">
        <f t="shared" si="101"/>
        <v>0.91666666666666474</v>
      </c>
      <c r="K66" s="43">
        <f t="shared" si="102"/>
        <v>0.92152777777777584</v>
      </c>
      <c r="L66" s="43">
        <f>K66+3/1440</f>
        <v>0.92361111111110916</v>
      </c>
      <c r="M66" s="43">
        <f t="shared" si="103"/>
        <v>0.9291666666666647</v>
      </c>
      <c r="N66" s="43">
        <f t="shared" si="104"/>
        <v>0.93611111111110912</v>
      </c>
      <c r="O66" s="43">
        <f t="shared" si="105"/>
        <v>0.94027777777777577</v>
      </c>
      <c r="P66" s="43">
        <f t="shared" si="106"/>
        <v>0.94374999999999798</v>
      </c>
      <c r="Q66" s="43">
        <f t="shared" si="107"/>
        <v>0.9506944444444424</v>
      </c>
      <c r="R66" s="43">
        <f t="shared" si="108"/>
        <v>0.95555555555555349</v>
      </c>
      <c r="S66" s="43">
        <f t="shared" si="96"/>
        <v>0.95833333333333126</v>
      </c>
      <c r="T66" s="43">
        <f t="shared" si="109"/>
        <v>0.96319444444444235</v>
      </c>
      <c r="U66" s="43" t="s">
        <v>16</v>
      </c>
      <c r="V66" s="26"/>
      <c r="W66" s="29"/>
      <c r="X66" s="43"/>
      <c r="Y66" s="43"/>
      <c r="Z66" s="43"/>
      <c r="AA66" s="43"/>
      <c r="AB66" s="29"/>
      <c r="AC66" s="33"/>
      <c r="AD66" s="33"/>
      <c r="AE66" s="66" t="s">
        <v>9</v>
      </c>
      <c r="AF66" s="43">
        <f t="shared" si="110"/>
        <v>0.97013888888888677</v>
      </c>
    </row>
    <row r="67" spans="1:32" s="31" customFormat="1" ht="13.5" customHeight="1" x14ac:dyDescent="0.2">
      <c r="A67" s="29">
        <v>4</v>
      </c>
      <c r="B67" s="43">
        <f t="shared" si="94"/>
        <v>0.24583333333333332</v>
      </c>
      <c r="C67" s="44">
        <f t="shared" si="94"/>
        <v>0</v>
      </c>
      <c r="D67" s="43">
        <f>AE47+7/1440</f>
        <v>0.90069444444444247</v>
      </c>
      <c r="E67" s="43">
        <f t="shared" ref="E67:E68" si="111">D67+3/1440</f>
        <v>0.90277777777777579</v>
      </c>
      <c r="F67" s="43">
        <f t="shared" si="97"/>
        <v>0.90763888888888689</v>
      </c>
      <c r="G67" s="43">
        <f t="shared" si="98"/>
        <v>0.91458333333333131</v>
      </c>
      <c r="H67" s="43">
        <f t="shared" si="99"/>
        <v>0.91736111111110907</v>
      </c>
      <c r="I67" s="43">
        <f t="shared" si="100"/>
        <v>0.92222222222222017</v>
      </c>
      <c r="J67" s="43">
        <f t="shared" si="101"/>
        <v>0.92986111111110903</v>
      </c>
      <c r="K67" s="43">
        <f t="shared" si="102"/>
        <v>0.93472222222222012</v>
      </c>
      <c r="L67" s="43">
        <f t="shared" si="95"/>
        <v>0.93749999999999789</v>
      </c>
      <c r="M67" s="43">
        <f t="shared" si="103"/>
        <v>0.94305555555555343</v>
      </c>
      <c r="N67" s="43">
        <f t="shared" si="104"/>
        <v>0.94999999999999785</v>
      </c>
      <c r="O67" s="43">
        <f t="shared" si="105"/>
        <v>0.9541666666666645</v>
      </c>
      <c r="P67" s="43" t="s">
        <v>16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29"/>
      <c r="AC67" s="33"/>
      <c r="AD67" s="33"/>
      <c r="AE67" s="66" t="s">
        <v>15</v>
      </c>
      <c r="AF67" s="43">
        <f>O67+5/1440</f>
        <v>0.95763888888888671</v>
      </c>
    </row>
    <row r="68" spans="1:32" s="31" customFormat="1" ht="13.5" customHeight="1" x14ac:dyDescent="0.2">
      <c r="A68" s="29">
        <v>5</v>
      </c>
      <c r="B68" s="43">
        <f t="shared" si="94"/>
        <v>0.26041666666666669</v>
      </c>
      <c r="C68" s="44">
        <f t="shared" si="94"/>
        <v>0</v>
      </c>
      <c r="D68" s="43">
        <f>AE48+7/1440</f>
        <v>0.91458333333333142</v>
      </c>
      <c r="E68" s="43">
        <f t="shared" si="111"/>
        <v>0.91666666666666474</v>
      </c>
      <c r="F68" s="43">
        <f t="shared" si="97"/>
        <v>0.92152777777777584</v>
      </c>
      <c r="G68" s="43">
        <f t="shared" si="98"/>
        <v>0.92847222222222026</v>
      </c>
      <c r="H68" s="43">
        <f t="shared" si="99"/>
        <v>0.93124999999999802</v>
      </c>
      <c r="I68" s="43">
        <f t="shared" si="100"/>
        <v>0.93611111111110912</v>
      </c>
      <c r="J68" s="43">
        <f t="shared" si="101"/>
        <v>0.94374999999999798</v>
      </c>
      <c r="K68" s="43">
        <f t="shared" si="102"/>
        <v>0.94861111111110907</v>
      </c>
      <c r="L68" s="43">
        <f t="shared" si="95"/>
        <v>0.95138888888888684</v>
      </c>
      <c r="M68" s="43">
        <f t="shared" si="103"/>
        <v>0.95694444444444238</v>
      </c>
      <c r="N68" s="43">
        <f t="shared" si="104"/>
        <v>0.9638888888888868</v>
      </c>
      <c r="O68" s="43">
        <f t="shared" si="105"/>
        <v>0.96805555555555345</v>
      </c>
      <c r="P68" s="43" t="s">
        <v>16</v>
      </c>
      <c r="Q68" s="43"/>
      <c r="R68" s="43"/>
      <c r="S68" s="43"/>
      <c r="T68" s="33"/>
      <c r="U68" s="33"/>
      <c r="V68" s="33"/>
      <c r="W68" s="33"/>
      <c r="X68" s="33"/>
      <c r="Y68" s="33"/>
      <c r="Z68" s="33"/>
      <c r="AA68" s="33"/>
      <c r="AB68" s="32"/>
      <c r="AC68" s="29"/>
      <c r="AD68" s="33"/>
      <c r="AE68" s="66" t="s">
        <v>15</v>
      </c>
      <c r="AF68" s="43">
        <f>O68+5/1440</f>
        <v>0.97152777777777566</v>
      </c>
    </row>
    <row r="69" spans="1:32" s="31" customFormat="1" ht="13.5" customHeight="1" x14ac:dyDescent="0.2">
      <c r="A69" s="29"/>
      <c r="B69" s="29"/>
      <c r="C69" s="29"/>
      <c r="D69" s="43"/>
      <c r="E69" s="32"/>
      <c r="F69" s="32"/>
      <c r="G69" s="32"/>
      <c r="H69" s="32"/>
      <c r="I69" s="32"/>
      <c r="J69" s="32"/>
      <c r="K69" s="33"/>
      <c r="L69" s="32"/>
      <c r="M69" s="32"/>
      <c r="N69" s="32"/>
      <c r="O69" s="32"/>
      <c r="P69" s="33"/>
      <c r="Q69" s="33"/>
      <c r="R69" s="33"/>
      <c r="S69" s="33"/>
      <c r="T69" s="33"/>
      <c r="U69" s="33"/>
      <c r="V69" s="33"/>
      <c r="W69" s="32"/>
      <c r="X69" s="29"/>
      <c r="Y69" s="33"/>
      <c r="Z69" s="33"/>
      <c r="AA69" s="33"/>
      <c r="AB69" s="33"/>
      <c r="AC69" s="33"/>
      <c r="AD69" s="33"/>
      <c r="AE69" s="33"/>
      <c r="AF69" s="33"/>
    </row>
    <row r="70" spans="1:32" s="31" customFormat="1" ht="20.100000000000001" customHeight="1" x14ac:dyDescent="0.25">
      <c r="A70" s="42"/>
      <c r="B70" s="41"/>
      <c r="C70" s="42"/>
      <c r="D70" s="42"/>
      <c r="E70" s="42"/>
      <c r="F70" s="42"/>
      <c r="G70" s="25" t="s">
        <v>31</v>
      </c>
      <c r="H70" s="48"/>
      <c r="I70" s="48"/>
      <c r="J70" s="2"/>
      <c r="K70" s="36"/>
      <c r="L70" s="36"/>
      <c r="N70" s="36"/>
      <c r="O70" s="36"/>
      <c r="P70" s="36"/>
      <c r="Q70" s="36"/>
      <c r="R70" s="36"/>
      <c r="S70" s="36"/>
      <c r="T70" s="41"/>
    </row>
    <row r="71" spans="1:32" s="31" customFormat="1" ht="13.5" customHeight="1" x14ac:dyDescent="0.2">
      <c r="A71" s="41"/>
      <c r="B71" s="41"/>
      <c r="C71" s="41"/>
      <c r="D71" s="42"/>
      <c r="E71" s="42"/>
      <c r="F71" s="42"/>
      <c r="G71" s="42"/>
      <c r="H71" s="42"/>
      <c r="I71" s="42"/>
      <c r="J71" s="36"/>
      <c r="K71" s="36"/>
      <c r="L71" s="36"/>
      <c r="M71" s="36"/>
      <c r="N71" s="36"/>
      <c r="O71" s="36"/>
      <c r="P71" s="36"/>
      <c r="Q71" s="36"/>
      <c r="T71" s="41"/>
      <c r="Z71" s="36"/>
      <c r="AA71" s="41"/>
      <c r="AB71" s="41"/>
      <c r="AC71" s="41"/>
      <c r="AD71" s="41"/>
      <c r="AE71" s="41"/>
      <c r="AF71" s="41"/>
    </row>
    <row r="72" spans="1:32" s="31" customFormat="1" ht="13.5" customHeight="1" x14ac:dyDescent="0.2">
      <c r="A72" s="3"/>
      <c r="B72" s="79" t="s">
        <v>2</v>
      </c>
      <c r="C72" s="79"/>
      <c r="D72" s="63" t="s">
        <v>3</v>
      </c>
      <c r="E72" s="63"/>
      <c r="F72" s="80" t="s">
        <v>11</v>
      </c>
      <c r="G72" s="80"/>
      <c r="H72" s="63"/>
      <c r="I72" s="63" t="s">
        <v>10</v>
      </c>
      <c r="J72" s="4"/>
      <c r="K72" s="80" t="s">
        <v>5</v>
      </c>
      <c r="L72" s="80"/>
      <c r="M72" s="80"/>
      <c r="N72" s="80"/>
      <c r="O72" s="3"/>
      <c r="P72" s="80" t="s">
        <v>4</v>
      </c>
      <c r="Q72" s="80"/>
      <c r="R72" s="80"/>
      <c r="S72" s="63"/>
      <c r="T72" s="3"/>
      <c r="U72" s="79" t="s">
        <v>12</v>
      </c>
      <c r="V72" s="79"/>
      <c r="W72" s="79"/>
      <c r="X72" s="3"/>
      <c r="Y72" s="4"/>
      <c r="Z72" s="62"/>
      <c r="AA72" s="32"/>
      <c r="AB72" s="32"/>
      <c r="AC72" s="32"/>
      <c r="AD72" s="32"/>
      <c r="AE72" s="3"/>
      <c r="AF72" s="3"/>
    </row>
    <row r="73" spans="1:32" s="31" customFormat="1" ht="13.5" customHeight="1" x14ac:dyDescent="0.2">
      <c r="A73" s="3"/>
      <c r="B73" s="14"/>
      <c r="C73" s="14"/>
      <c r="D73" s="26"/>
      <c r="E73" s="26"/>
      <c r="F73" s="26" t="s">
        <v>6</v>
      </c>
      <c r="G73" s="26" t="s">
        <v>7</v>
      </c>
      <c r="H73" s="26"/>
      <c r="I73" s="26"/>
      <c r="J73" s="26"/>
      <c r="K73" s="26" t="s">
        <v>6</v>
      </c>
      <c r="L73" s="26" t="s">
        <v>7</v>
      </c>
      <c r="M73" s="26" t="s">
        <v>8</v>
      </c>
      <c r="N73" s="26" t="s">
        <v>27</v>
      </c>
      <c r="O73" s="3"/>
      <c r="P73" s="4" t="s">
        <v>6</v>
      </c>
      <c r="Q73" s="4" t="s">
        <v>7</v>
      </c>
      <c r="R73" s="4" t="s">
        <v>23</v>
      </c>
      <c r="S73" s="4"/>
      <c r="T73" s="3"/>
      <c r="U73" s="4" t="s">
        <v>6</v>
      </c>
      <c r="V73" s="4" t="s">
        <v>7</v>
      </c>
      <c r="W73" s="3" t="s">
        <v>13</v>
      </c>
      <c r="X73" s="3"/>
      <c r="Y73" s="4"/>
      <c r="Z73" s="62"/>
      <c r="AA73" s="43"/>
      <c r="AB73" s="43"/>
      <c r="AC73" s="43"/>
      <c r="AD73" s="43"/>
      <c r="AF73" s="29"/>
    </row>
    <row r="74" spans="1:32" ht="13.5" customHeight="1" x14ac:dyDescent="0.2">
      <c r="A74" s="31"/>
      <c r="B74" s="29">
        <v>1</v>
      </c>
      <c r="C74" s="43">
        <f>B44</f>
        <v>0.22847222222222222</v>
      </c>
      <c r="D74" s="43">
        <f>AF64</f>
        <v>0.9423611111111091</v>
      </c>
      <c r="E74" s="43"/>
      <c r="F74" s="43">
        <f>L26-K26</f>
        <v>3.125E-2</v>
      </c>
      <c r="G74" s="43">
        <f>Z44-Y44</f>
        <v>3.3333333333333326E-2</v>
      </c>
      <c r="H74" s="43"/>
      <c r="I74" s="43">
        <f>O35</f>
        <v>0.59583333333333244</v>
      </c>
      <c r="J74" s="43"/>
      <c r="K74" s="43">
        <f>I74-C74-F74</f>
        <v>0.33611111111111025</v>
      </c>
      <c r="L74" s="43">
        <f>D74-G74-I74</f>
        <v>0.31319444444444333</v>
      </c>
      <c r="M74" s="43">
        <f>L74+K74</f>
        <v>0.64930555555555358</v>
      </c>
      <c r="N74" s="43"/>
      <c r="O74" s="31"/>
      <c r="P74" s="23">
        <f>8+0.6+0.6</f>
        <v>9.1999999999999993</v>
      </c>
      <c r="Q74" s="23">
        <f>8+0.8</f>
        <v>8.8000000000000007</v>
      </c>
      <c r="R74" s="23">
        <f>Q74+P74</f>
        <v>18</v>
      </c>
      <c r="S74" s="23"/>
      <c r="T74" s="23"/>
      <c r="U74" s="51">
        <f>4*10.19+4*10.38+6.18+6.2</f>
        <v>94.660000000000011</v>
      </c>
      <c r="V74" s="51">
        <f>4*10.19+4*10.38+4.29+4.01</f>
        <v>90.580000000000013</v>
      </c>
      <c r="W74" s="76">
        <f>V74+U74</f>
        <v>185.24</v>
      </c>
      <c r="X74" s="76"/>
      <c r="Y74" s="38"/>
      <c r="Z74" s="49"/>
      <c r="AA74" s="34"/>
      <c r="AB74" s="35"/>
      <c r="AC74" s="35"/>
      <c r="AD74" s="35"/>
    </row>
    <row r="75" spans="1:32" ht="13.5" customHeight="1" x14ac:dyDescent="0.2">
      <c r="A75" s="39"/>
      <c r="B75" s="29">
        <v>2</v>
      </c>
      <c r="C75" s="35">
        <f>B45</f>
        <v>0.24305555555555558</v>
      </c>
      <c r="D75" s="35">
        <f>AF65</f>
        <v>0.95624999999999793</v>
      </c>
      <c r="E75" s="35"/>
      <c r="F75" s="35">
        <f>Z27-Y27</f>
        <v>2.9166666666666674E-2</v>
      </c>
      <c r="G75" s="35">
        <f>S45-R45</f>
        <v>3.1944444444444442E-2</v>
      </c>
      <c r="H75" s="35"/>
      <c r="I75" s="43">
        <f t="shared" ref="I75:I76" si="112">O36</f>
        <v>0.60833333333333239</v>
      </c>
      <c r="J75" s="35"/>
      <c r="K75" s="43">
        <f t="shared" ref="K75:K78" si="113">I75-C75-F75</f>
        <v>0.33611111111111014</v>
      </c>
      <c r="L75" s="43">
        <f t="shared" ref="L75:L78" si="114">D75-G75-I75</f>
        <v>0.3159722222222211</v>
      </c>
      <c r="M75" s="43">
        <f t="shared" ref="M75:M77" si="115">L75+K75</f>
        <v>0.65208333333333124</v>
      </c>
      <c r="N75" s="35"/>
      <c r="P75" s="23">
        <f t="shared" ref="P75:P76" si="116">8+0.6+0.6</f>
        <v>9.1999999999999993</v>
      </c>
      <c r="Q75" s="23">
        <f t="shared" ref="Q75:Q76" si="117">8+0.8</f>
        <v>8.8000000000000007</v>
      </c>
      <c r="R75" s="23">
        <f t="shared" ref="R75:R76" si="118">Q75+P75</f>
        <v>18</v>
      </c>
      <c r="S75" s="23"/>
      <c r="T75" s="23"/>
      <c r="U75" s="51">
        <f t="shared" ref="U75:U76" si="119">4*10.19+4*10.38+6.18+6.2</f>
        <v>94.660000000000011</v>
      </c>
      <c r="V75" s="51">
        <f t="shared" ref="V75:V76" si="120">4*10.19+4*10.38+4.29+4.01</f>
        <v>90.580000000000013</v>
      </c>
      <c r="W75" s="76">
        <f>V75+U75</f>
        <v>185.24</v>
      </c>
      <c r="X75" s="76"/>
      <c r="Y75" s="50"/>
      <c r="Z75" s="49"/>
      <c r="AA75" s="34"/>
      <c r="AB75" s="35"/>
      <c r="AC75" s="35"/>
      <c r="AD75" s="35"/>
    </row>
    <row r="76" spans="1:32" s="31" customFormat="1" ht="13.5" customHeight="1" x14ac:dyDescent="0.2">
      <c r="A76" s="39"/>
      <c r="B76" s="29">
        <v>3</v>
      </c>
      <c r="C76" s="35">
        <f>B46</f>
        <v>0.25763888888888892</v>
      </c>
      <c r="D76" s="35">
        <f>AF66</f>
        <v>0.97013888888888677</v>
      </c>
      <c r="E76" s="35"/>
      <c r="F76" s="43">
        <f>L28-K28</f>
        <v>3.1944444444444442E-2</v>
      </c>
      <c r="G76" s="43">
        <f>Z46-Y46</f>
        <v>3.1944444444444442E-2</v>
      </c>
      <c r="H76" s="35"/>
      <c r="I76" s="43">
        <f t="shared" si="112"/>
        <v>0.62638888888888788</v>
      </c>
      <c r="J76" s="35"/>
      <c r="K76" s="43">
        <f t="shared" si="113"/>
        <v>0.33680555555555453</v>
      </c>
      <c r="L76" s="43">
        <f t="shared" si="114"/>
        <v>0.31180555555555445</v>
      </c>
      <c r="M76" s="43">
        <f t="shared" si="115"/>
        <v>0.64861111111110903</v>
      </c>
      <c r="N76" s="35"/>
      <c r="O76" s="39"/>
      <c r="P76" s="23">
        <f t="shared" si="116"/>
        <v>9.1999999999999993</v>
      </c>
      <c r="Q76" s="23">
        <f t="shared" si="117"/>
        <v>8.8000000000000007</v>
      </c>
      <c r="R76" s="23">
        <f t="shared" si="118"/>
        <v>18</v>
      </c>
      <c r="S76" s="23"/>
      <c r="T76" s="23"/>
      <c r="U76" s="51">
        <f t="shared" si="119"/>
        <v>94.660000000000011</v>
      </c>
      <c r="V76" s="51">
        <f t="shared" si="120"/>
        <v>90.580000000000013</v>
      </c>
      <c r="W76" s="76">
        <f>V76+U76</f>
        <v>185.24</v>
      </c>
      <c r="X76" s="76"/>
      <c r="Y76" s="38"/>
      <c r="Z76" s="49"/>
      <c r="AA76" s="34"/>
      <c r="AB76" s="35"/>
      <c r="AC76" s="35"/>
      <c r="AD76" s="35"/>
      <c r="AE76" s="39"/>
      <c r="AF76" s="3"/>
    </row>
    <row r="77" spans="1:32" s="31" customFormat="1" ht="13.5" customHeight="1" x14ac:dyDescent="0.2">
      <c r="B77" s="29">
        <v>4</v>
      </c>
      <c r="C77" s="43">
        <f>B47</f>
        <v>0.24583333333333332</v>
      </c>
      <c r="D77" s="43">
        <f>AF67</f>
        <v>0.95763888888888671</v>
      </c>
      <c r="E77" s="43"/>
      <c r="F77" s="43">
        <f>S29-R29</f>
        <v>2.8472222222222177E-2</v>
      </c>
      <c r="G77" s="43">
        <f>L47-K47</f>
        <v>3.0555555555555558E-2</v>
      </c>
      <c r="H77" s="43"/>
      <c r="I77" s="43">
        <f>H38</f>
        <v>0.59999999999999898</v>
      </c>
      <c r="J77" s="43"/>
      <c r="K77" s="43">
        <f t="shared" si="113"/>
        <v>0.32569444444444345</v>
      </c>
      <c r="L77" s="43">
        <f t="shared" si="114"/>
        <v>0.32708333333333217</v>
      </c>
      <c r="M77" s="43">
        <f t="shared" si="115"/>
        <v>0.65277777777777568</v>
      </c>
      <c r="N77" s="43"/>
      <c r="P77" s="23">
        <v>8.8000000000000007</v>
      </c>
      <c r="Q77" s="23">
        <v>9.1999999999999993</v>
      </c>
      <c r="R77" s="23">
        <f>Q77+P77</f>
        <v>18</v>
      </c>
      <c r="S77" s="24"/>
      <c r="T77" s="23"/>
      <c r="U77" s="51">
        <v>90.58</v>
      </c>
      <c r="V77" s="51">
        <f>4*10.19+4*10.38+6.18+6.2</f>
        <v>94.660000000000011</v>
      </c>
      <c r="W77" s="76">
        <f t="shared" ref="W77:W78" si="121">V77+U77</f>
        <v>185.24</v>
      </c>
      <c r="X77" s="76"/>
      <c r="Y77" s="50"/>
      <c r="Z77" s="49"/>
      <c r="AA77" s="34"/>
      <c r="AB77" s="35"/>
      <c r="AC77" s="35"/>
      <c r="AD77" s="35"/>
      <c r="AE77" s="39"/>
      <c r="AF77" s="3"/>
    </row>
    <row r="78" spans="1:32" ht="13.5" customHeight="1" thickBot="1" x14ac:dyDescent="0.25">
      <c r="A78" s="39"/>
      <c r="B78" s="29">
        <v>5</v>
      </c>
      <c r="C78" s="35">
        <f>B48</f>
        <v>0.26041666666666669</v>
      </c>
      <c r="D78" s="35">
        <f t="shared" ref="D78" si="122">AF68</f>
        <v>0.97152777777777566</v>
      </c>
      <c r="E78" s="35"/>
      <c r="F78" s="43">
        <f>L30-K30</f>
        <v>3.125E-2</v>
      </c>
      <c r="G78" s="35">
        <f>S48-R48</f>
        <v>2.9861111111111116E-2</v>
      </c>
      <c r="H78" s="35"/>
      <c r="I78" s="43">
        <f>H39</f>
        <v>0.61597222222222126</v>
      </c>
      <c r="J78" s="35"/>
      <c r="K78" s="43">
        <f t="shared" si="113"/>
        <v>0.32430555555555457</v>
      </c>
      <c r="L78" s="43">
        <f t="shared" si="114"/>
        <v>0.32569444444444329</v>
      </c>
      <c r="M78" s="43">
        <f>L78+K78</f>
        <v>0.64999999999999791</v>
      </c>
      <c r="N78" s="52"/>
      <c r="P78" s="23">
        <v>8.8000000000000007</v>
      </c>
      <c r="Q78" s="23">
        <v>9.1999999999999993</v>
      </c>
      <c r="R78" s="53">
        <f>Q78+P78</f>
        <v>18</v>
      </c>
      <c r="S78" s="24"/>
      <c r="T78" s="23"/>
      <c r="U78" s="51">
        <v>90.58</v>
      </c>
      <c r="V78" s="51">
        <f>4*10.19+4*10.38+6.18+6.2</f>
        <v>94.660000000000011</v>
      </c>
      <c r="W78" s="77">
        <f t="shared" si="121"/>
        <v>185.24</v>
      </c>
      <c r="X78" s="77"/>
      <c r="AA78" s="34"/>
      <c r="AB78" s="34"/>
      <c r="AC78" s="34"/>
      <c r="AD78" s="35"/>
    </row>
    <row r="79" spans="1:32" s="31" customFormat="1" ht="13.5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38"/>
      <c r="K79" s="38"/>
      <c r="L79" s="54"/>
      <c r="M79" s="28">
        <f>SUM(M74:M78)</f>
        <v>3.2527777777777676</v>
      </c>
      <c r="N79" s="28"/>
      <c r="P79" s="3"/>
      <c r="Q79" s="3"/>
      <c r="R79" s="3">
        <f>SUM(R74:R78)</f>
        <v>90</v>
      </c>
      <c r="S79" s="3" t="s">
        <v>14</v>
      </c>
      <c r="U79" s="5"/>
      <c r="V79" s="39"/>
      <c r="W79" s="78">
        <f>SUM(W74:X78)</f>
        <v>926.2</v>
      </c>
      <c r="X79" s="78"/>
      <c r="Y79" s="3" t="s">
        <v>22</v>
      </c>
      <c r="Z79" s="36"/>
      <c r="AA79" s="41"/>
    </row>
    <row r="80" spans="1:32" s="31" customFormat="1" ht="13.5" customHeight="1" x14ac:dyDescent="0.2">
      <c r="A80" s="61"/>
      <c r="B80" s="61"/>
      <c r="C80" s="61"/>
      <c r="D80" s="61"/>
      <c r="E80" s="55"/>
      <c r="F80" s="19" t="s">
        <v>38</v>
      </c>
      <c r="G80" s="69"/>
      <c r="H80" s="69"/>
      <c r="I80" s="19"/>
      <c r="J80" s="70"/>
      <c r="K80" s="19"/>
      <c r="L80" s="17"/>
      <c r="M80" s="3">
        <v>78.069999999999993</v>
      </c>
      <c r="N80" s="3" t="s">
        <v>32</v>
      </c>
      <c r="O80" s="55"/>
      <c r="P80" s="55"/>
      <c r="Q80" s="55"/>
      <c r="R80" s="55"/>
      <c r="S80" s="61"/>
      <c r="T80" s="55"/>
      <c r="U80" s="55"/>
      <c r="V80" s="55"/>
      <c r="W80" s="75"/>
      <c r="X80" s="75"/>
      <c r="Y80" s="55"/>
      <c r="Z80" s="55"/>
      <c r="AA80" s="55"/>
      <c r="AB80" s="55"/>
      <c r="AC80" s="55"/>
      <c r="AD80" s="55"/>
      <c r="AE80" s="55"/>
      <c r="AF80" s="55"/>
    </row>
    <row r="81" spans="1:32" ht="13.5" customHeight="1" x14ac:dyDescent="0.2">
      <c r="A81" s="61"/>
      <c r="B81" s="61"/>
      <c r="C81" s="61"/>
      <c r="D81" s="61"/>
      <c r="E81" s="55"/>
      <c r="F81" s="19" t="s">
        <v>39</v>
      </c>
      <c r="G81" s="19"/>
      <c r="H81" s="19"/>
      <c r="I81" s="71">
        <f>10.19+10.38</f>
        <v>20.57</v>
      </c>
      <c r="J81" s="70">
        <v>10.29</v>
      </c>
      <c r="K81" s="70" t="s">
        <v>22</v>
      </c>
      <c r="L81" s="5"/>
      <c r="N81" s="56"/>
      <c r="O81" s="56"/>
      <c r="P81" s="56"/>
      <c r="Q81" s="56"/>
      <c r="R81" s="56"/>
      <c r="S81" s="57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</row>
    <row r="82" spans="1:32" ht="13.5" customHeight="1" x14ac:dyDescent="0.2">
      <c r="A82" s="57"/>
      <c r="B82" s="57"/>
      <c r="C82" s="57"/>
      <c r="D82" s="57"/>
      <c r="E82" s="56"/>
      <c r="F82" s="18"/>
      <c r="G82" s="18"/>
      <c r="H82" s="17"/>
      <c r="I82" s="17"/>
      <c r="J82" s="5"/>
      <c r="K82" s="5"/>
      <c r="L82" s="5"/>
      <c r="N82" s="56"/>
      <c r="O82" s="56"/>
      <c r="P82" s="56"/>
      <c r="Q82" s="56"/>
      <c r="R82" s="56"/>
      <c r="S82" s="57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</row>
    <row r="83" spans="1:32" ht="13.5" customHeight="1" x14ac:dyDescent="0.2">
      <c r="A83" s="57"/>
      <c r="B83" s="57"/>
      <c r="C83" s="57"/>
      <c r="D83" s="57"/>
      <c r="E83" s="56"/>
      <c r="F83" s="19" t="s">
        <v>21</v>
      </c>
      <c r="G83" s="17"/>
      <c r="H83" s="17"/>
      <c r="I83" s="20" t="s">
        <v>17</v>
      </c>
      <c r="J83" s="21" t="s">
        <v>18</v>
      </c>
      <c r="K83" s="5"/>
      <c r="L83" s="5"/>
      <c r="R83" s="56"/>
      <c r="S83" s="57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</row>
    <row r="84" spans="1:32" ht="13.5" customHeight="1" x14ac:dyDescent="0.2">
      <c r="A84" s="57"/>
      <c r="B84" s="57"/>
      <c r="C84" s="57"/>
      <c r="D84" s="57"/>
      <c r="E84" s="56"/>
      <c r="F84" s="17" t="s">
        <v>19</v>
      </c>
      <c r="G84" s="17"/>
      <c r="H84" s="17"/>
      <c r="I84" s="67">
        <v>4.29</v>
      </c>
      <c r="J84" s="22">
        <f>I84/10.29</f>
        <v>0.41690962099125367</v>
      </c>
      <c r="K84" s="5"/>
      <c r="L84" s="5"/>
      <c r="R84" s="56"/>
      <c r="S84" s="57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1:32" ht="13.5" customHeight="1" x14ac:dyDescent="0.2">
      <c r="A85" s="57"/>
      <c r="B85" s="57"/>
      <c r="C85" s="57"/>
      <c r="D85" s="57"/>
      <c r="E85" s="56"/>
      <c r="F85" s="17" t="s">
        <v>20</v>
      </c>
      <c r="G85" s="17"/>
      <c r="H85" s="17"/>
      <c r="I85" s="67">
        <v>4.01</v>
      </c>
      <c r="J85" s="22">
        <f>I85/10.29</f>
        <v>0.38969873663751214</v>
      </c>
      <c r="K85" s="5"/>
      <c r="L85" s="5"/>
      <c r="R85" s="56"/>
      <c r="S85" s="57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2" ht="13.5" customHeight="1" x14ac:dyDescent="0.2">
      <c r="A86" s="57"/>
      <c r="B86" s="57"/>
      <c r="C86" s="57"/>
      <c r="D86" s="57"/>
      <c r="E86" s="56"/>
      <c r="F86" s="17" t="s">
        <v>40</v>
      </c>
      <c r="G86" s="17"/>
      <c r="H86" s="17"/>
      <c r="I86" s="67">
        <v>6.18</v>
      </c>
      <c r="J86" s="22">
        <f>I86/10.29</f>
        <v>0.60058309037900881</v>
      </c>
      <c r="K86" s="5"/>
      <c r="L86" s="5"/>
      <c r="R86" s="56"/>
      <c r="S86" s="57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</row>
    <row r="87" spans="1:32" ht="13.5" customHeight="1" x14ac:dyDescent="0.2">
      <c r="A87" s="57"/>
      <c r="B87" s="57"/>
      <c r="C87" s="57"/>
      <c r="D87" s="57"/>
      <c r="E87" s="56"/>
      <c r="F87" s="17" t="s">
        <v>41</v>
      </c>
      <c r="G87" s="17"/>
      <c r="H87" s="17"/>
      <c r="I87" s="67">
        <v>6.2</v>
      </c>
      <c r="J87" s="22">
        <f>I87/10.29</f>
        <v>0.60252672497570459</v>
      </c>
      <c r="K87" s="5"/>
      <c r="L87" s="5"/>
      <c r="R87" s="56"/>
      <c r="S87" s="57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</row>
    <row r="88" spans="1:32" ht="13.5" customHeight="1" x14ac:dyDescent="0.2">
      <c r="A88" s="57"/>
      <c r="B88" s="57"/>
      <c r="C88" s="57"/>
      <c r="D88" s="57"/>
      <c r="E88" s="56"/>
      <c r="F88" s="17"/>
      <c r="G88" s="17"/>
      <c r="H88" s="17"/>
      <c r="I88" s="67"/>
      <c r="J88" s="22"/>
      <c r="K88" s="5"/>
      <c r="L88" s="5"/>
      <c r="R88" s="56"/>
      <c r="S88" s="57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</row>
  </sheetData>
  <mergeCells count="50">
    <mergeCell ref="B4:E4"/>
    <mergeCell ref="B5:E5"/>
    <mergeCell ref="E15:F15"/>
    <mergeCell ref="S15:T15"/>
    <mergeCell ref="E16:F16"/>
    <mergeCell ref="L16:M16"/>
    <mergeCell ref="L15:M15"/>
    <mergeCell ref="B72:C72"/>
    <mergeCell ref="F72:G72"/>
    <mergeCell ref="K72:N72"/>
    <mergeCell ref="P72:R72"/>
    <mergeCell ref="W75:X75"/>
    <mergeCell ref="W74:X74"/>
    <mergeCell ref="U72:W72"/>
    <mergeCell ref="W80:X80"/>
    <mergeCell ref="W76:X76"/>
    <mergeCell ref="W77:X77"/>
    <mergeCell ref="W78:X78"/>
    <mergeCell ref="D62:E62"/>
    <mergeCell ref="D63:E63"/>
    <mergeCell ref="R62:S62"/>
    <mergeCell ref="R63:S63"/>
    <mergeCell ref="W79:X79"/>
    <mergeCell ref="K62:L62"/>
    <mergeCell ref="K63:L63"/>
    <mergeCell ref="K34:L34"/>
    <mergeCell ref="S16:T16"/>
    <mergeCell ref="K24:L24"/>
    <mergeCell ref="Z16:AA16"/>
    <mergeCell ref="D25:E25"/>
    <mergeCell ref="K25:L25"/>
    <mergeCell ref="R25:S25"/>
    <mergeCell ref="R33:S33"/>
    <mergeCell ref="R34:S34"/>
    <mergeCell ref="Z15:AA15"/>
    <mergeCell ref="D24:E24"/>
    <mergeCell ref="D33:E33"/>
    <mergeCell ref="Y42:Z42"/>
    <mergeCell ref="Y43:Z43"/>
    <mergeCell ref="Y33:Z33"/>
    <mergeCell ref="D42:E42"/>
    <mergeCell ref="K42:L42"/>
    <mergeCell ref="R42:S42"/>
    <mergeCell ref="Y34:Z34"/>
    <mergeCell ref="D43:E43"/>
    <mergeCell ref="K43:L43"/>
    <mergeCell ref="R43:S43"/>
    <mergeCell ref="K33:L33"/>
    <mergeCell ref="Y25:Z25"/>
    <mergeCell ref="D34:E34"/>
  </mergeCells>
  <phoneticPr fontId="0" type="noConversion"/>
  <printOptions gridLines="1"/>
  <pageMargins left="0" right="0" top="0" bottom="0" header="0.31496062992125984" footer="0.31496062992125984"/>
  <pageSetup paperSize="9" scale="76" orientation="landscape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</vt:lpstr>
      <vt:lpstr>расписание!Область_печати</vt:lpstr>
    </vt:vector>
  </TitlesOfParts>
  <Company>Управление траспорта и связи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</dc:creator>
  <cp:lastModifiedBy>Екатерина</cp:lastModifiedBy>
  <cp:lastPrinted>2024-05-07T08:08:15Z</cp:lastPrinted>
  <dcterms:created xsi:type="dcterms:W3CDTF">2003-02-07T05:24:29Z</dcterms:created>
  <dcterms:modified xsi:type="dcterms:W3CDTF">2024-05-08T08:11:42Z</dcterms:modified>
</cp:coreProperties>
</file>